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5480" windowHeight="7965" tabRatio="981"/>
  </bookViews>
  <sheets>
    <sheet name="ССР " sheetId="1" r:id="rId1"/>
    <sheet name="ОС 1 " sheetId="4" r:id="rId2"/>
    <sheet name="Тип 1" sheetId="2" r:id="rId3"/>
    <sheet name="ЭО тип 1" sheetId="5" r:id="rId4"/>
    <sheet name="ОС 2 " sheetId="6" r:id="rId5"/>
    <sheet name="Тип 2" sheetId="3" r:id="rId6"/>
    <sheet name="ЭО тип 2 " sheetId="7" r:id="rId7"/>
    <sheet name="ОС 3 " sheetId="8" r:id="rId8"/>
    <sheet name="Тип3" sheetId="15" r:id="rId9"/>
    <sheet name="ЭО тип 3" sheetId="9" r:id="rId10"/>
    <sheet name="ОС 4" sheetId="10" r:id="rId11"/>
    <sheet name="Тип 4 " sheetId="17" r:id="rId12"/>
    <sheet name="ЭО тип 4" sheetId="11" r:id="rId13"/>
    <sheet name="Туалет" sheetId="21" r:id="rId14"/>
    <sheet name="ОграждениеИволгинск" sheetId="14" r:id="rId15"/>
    <sheet name="Ограждение Гурульба" sheetId="19" r:id="rId16"/>
  </sheets>
  <definedNames>
    <definedName name="Constr" localSheetId="15">'Ограждение Гурульба'!$A$7</definedName>
    <definedName name="Constr" localSheetId="14">ОграждениеИволгинск!$A$1</definedName>
    <definedName name="Constr" localSheetId="2">'Тип 1'!$A$7</definedName>
    <definedName name="Constr" localSheetId="5">'Тип 2'!$A$7</definedName>
    <definedName name="Constr" localSheetId="11">'Тип 4 '!$A$7</definedName>
    <definedName name="Constr" localSheetId="8">Тип3!$A$7</definedName>
    <definedName name="Constr" localSheetId="13">Туалет!$A$7</definedName>
    <definedName name="Constr" localSheetId="3">'ЭО тип 1'!$A$1</definedName>
    <definedName name="Constr" localSheetId="6">'ЭО тип 2 '!$A$1</definedName>
    <definedName name="Constr" localSheetId="9">'ЭО тип 3'!$A$1</definedName>
    <definedName name="Constr" localSheetId="12">'ЭО тип 4'!$A$1</definedName>
    <definedName name="FOT" localSheetId="15">'Ограждение Гурульба'!$D$17</definedName>
    <definedName name="FOT" localSheetId="14">ОграждениеИволгинск!$C$17</definedName>
    <definedName name="FOT" localSheetId="2">'Тип 1'!$D$17</definedName>
    <definedName name="FOT" localSheetId="5">'Тип 2'!$D$17</definedName>
    <definedName name="FOT" localSheetId="11">'Тип 4 '!$D$17</definedName>
    <definedName name="FOT" localSheetId="8">Тип3!$D$17</definedName>
    <definedName name="FOT" localSheetId="13">Туалет!$D$17</definedName>
    <definedName name="FOT" localSheetId="3">'ЭО тип 1'!$C$20</definedName>
    <definedName name="FOT" localSheetId="6">'ЭО тип 2 '!$C$20</definedName>
    <definedName name="FOT" localSheetId="9">'ЭО тип 3'!$C$20</definedName>
    <definedName name="FOT" localSheetId="12">'ЭО тип 4'!$C$19</definedName>
    <definedName name="Ind" localSheetId="15">'Ограждение Гурульба'!$H$9</definedName>
    <definedName name="Ind" localSheetId="14">ОграждениеИволгинск!$D$9</definedName>
    <definedName name="Ind" localSheetId="2">'Тип 1'!$H$9</definedName>
    <definedName name="Ind" localSheetId="5">'Тип 2'!$H$9</definedName>
    <definedName name="Ind" localSheetId="11">'Тип 4 '!$H$9</definedName>
    <definedName name="Ind" localSheetId="8">Тип3!$H$9</definedName>
    <definedName name="Ind" localSheetId="13">Туалет!$H$9</definedName>
    <definedName name="Ind" localSheetId="3">'ЭО тип 1'!$D$10</definedName>
    <definedName name="Ind" localSheetId="6">'ЭО тип 2 '!$D$10</definedName>
    <definedName name="Ind" localSheetId="9">'ЭО тип 3'!$D$10</definedName>
    <definedName name="Ind" localSheetId="12">'ЭО тип 4'!$D$9</definedName>
    <definedName name="Obj" localSheetId="15">'Ограждение Гурульба'!$E$12</definedName>
    <definedName name="Obj" localSheetId="14">ОграждениеИволгинск!#REF!</definedName>
    <definedName name="Obj" localSheetId="2">'Тип 1'!$E$12</definedName>
    <definedName name="Obj" localSheetId="5">'Тип 2'!$E$12</definedName>
    <definedName name="Obj" localSheetId="11">'Тип 4 '!$E$12</definedName>
    <definedName name="Obj" localSheetId="8">Тип3!$E$12</definedName>
    <definedName name="Obj" localSheetId="13">Туалет!$E$12</definedName>
    <definedName name="Obj" localSheetId="3">'ЭО тип 1'!#REF!</definedName>
    <definedName name="Obj" localSheetId="6">'ЭО тип 2 '!#REF!</definedName>
    <definedName name="Obj" localSheetId="9">'ЭО тип 3'!#REF!</definedName>
    <definedName name="Obj" localSheetId="12">'ЭО тип 4'!#REF!</definedName>
    <definedName name="Obosn" localSheetId="15">'Ограждение Гурульба'!$D$15</definedName>
    <definedName name="Obosn" localSheetId="14">ОграждениеИволгинск!$C$15</definedName>
    <definedName name="Obosn" localSheetId="2">'Тип 1'!$D$15</definedName>
    <definedName name="Obosn" localSheetId="5">'Тип 2'!$D$15</definedName>
    <definedName name="Obosn" localSheetId="11">'Тип 4 '!$D$15</definedName>
    <definedName name="Obosn" localSheetId="8">Тип3!$D$15</definedName>
    <definedName name="Obosn" localSheetId="13">Туалет!$D$15</definedName>
    <definedName name="Obosn" localSheetId="3">'ЭО тип 1'!$C$16</definedName>
    <definedName name="Obosn" localSheetId="6">'ЭО тип 2 '!$C$16</definedName>
    <definedName name="Obosn" localSheetId="9">'ЭО тип 3'!$C$16</definedName>
    <definedName name="Obosn" localSheetId="12">'ЭО тип 4'!$C$15</definedName>
    <definedName name="SmPr" localSheetId="15">'Ограждение Гурульба'!$D$16</definedName>
    <definedName name="SmPr" localSheetId="14">ОграждениеИволгинск!$C$16</definedName>
    <definedName name="SmPr" localSheetId="2">'Тип 1'!$D$16</definedName>
    <definedName name="SmPr" localSheetId="5">'Тип 2'!$D$16</definedName>
    <definedName name="SmPr" localSheetId="11">'Тип 4 '!$D$16</definedName>
    <definedName name="SmPr" localSheetId="8">Тип3!$D$16</definedName>
    <definedName name="SmPr" localSheetId="13">Туалет!$D$16</definedName>
    <definedName name="SmPr" localSheetId="3">'ЭО тип 1'!$C$17</definedName>
    <definedName name="SmPr" localSheetId="6">'ЭО тип 2 '!$C$17</definedName>
    <definedName name="SmPr" localSheetId="9">'ЭО тип 3'!$C$17</definedName>
    <definedName name="SmPr" localSheetId="12">'ЭО тип 4'!$C$16</definedName>
    <definedName name="_xlnm.Print_Titles" localSheetId="15">'Ограждение Гурульба'!$25:$25</definedName>
    <definedName name="_xlnm.Print_Titles" localSheetId="14">ОграждениеИволгинск!$24:$24</definedName>
    <definedName name="_xlnm.Print_Titles" localSheetId="1">'ОС 1 '!#REF!</definedName>
    <definedName name="_xlnm.Print_Titles" localSheetId="4">'ОС 2 '!#REF!</definedName>
    <definedName name="_xlnm.Print_Titles" localSheetId="7">'ОС 3 '!#REF!</definedName>
    <definedName name="_xlnm.Print_Titles" localSheetId="10">'ОС 4'!#REF!</definedName>
    <definedName name="_xlnm.Print_Titles" localSheetId="0">'ССР '!$24:$24</definedName>
    <definedName name="_xlnm.Print_Titles" localSheetId="2">'Тип 1'!$24:$24</definedName>
    <definedName name="_xlnm.Print_Titles" localSheetId="5">'Тип 2'!$25:$25</definedName>
    <definedName name="_xlnm.Print_Titles" localSheetId="11">'Тип 4 '!$24:$24</definedName>
    <definedName name="_xlnm.Print_Titles" localSheetId="8">Тип3!$25:$25</definedName>
    <definedName name="_xlnm.Print_Titles" localSheetId="13">Туалет!$25:$25</definedName>
    <definedName name="_xlnm.Print_Titles" localSheetId="3">'ЭО тип 1'!$27:$27</definedName>
    <definedName name="_xlnm.Print_Titles" localSheetId="6">'ЭО тип 2 '!$27:$27</definedName>
    <definedName name="_xlnm.Print_Titles" localSheetId="9">'ЭО тип 3'!$27:$27</definedName>
    <definedName name="_xlnm.Print_Titles" localSheetId="12">'ЭО тип 4'!$26:$26</definedName>
  </definedNames>
  <calcPr calcId="125725"/>
</workbook>
</file>

<file path=xl/calcChain.xml><?xml version="1.0" encoding="utf-8"?>
<calcChain xmlns="http://schemas.openxmlformats.org/spreadsheetml/2006/main">
  <c r="F63" i="1"/>
  <c r="F64"/>
  <c r="E42"/>
  <c r="J57" i="14"/>
  <c r="J41" i="1"/>
  <c r="G12" i="8"/>
  <c r="E12"/>
  <c r="E11" i="6"/>
  <c r="E12" i="10"/>
  <c r="J67" i="11"/>
  <c r="G12" i="10"/>
  <c r="G13" s="1"/>
  <c r="J66" i="11"/>
  <c r="J64"/>
  <c r="J63"/>
  <c r="K62"/>
  <c r="L62"/>
  <c r="M62"/>
  <c r="J62"/>
  <c r="J68"/>
  <c r="E16" s="1"/>
  <c r="G13" i="8"/>
  <c r="G32" i="1" s="1"/>
  <c r="J68" i="5"/>
  <c r="E19" s="1"/>
  <c r="J67"/>
  <c r="E12" i="4" s="1"/>
  <c r="J65" i="5"/>
  <c r="J64"/>
  <c r="K63"/>
  <c r="E20" s="1"/>
  <c r="L63"/>
  <c r="M63"/>
  <c r="J63"/>
  <c r="J69" s="1"/>
  <c r="E17" s="1"/>
  <c r="J68" i="7"/>
  <c r="G12" i="6" s="1"/>
  <c r="G13" s="1"/>
  <c r="G31" i="1" s="1"/>
  <c r="J67" i="7"/>
  <c r="E12" i="6" s="1"/>
  <c r="J65" i="7"/>
  <c r="J64"/>
  <c r="K63"/>
  <c r="L63"/>
  <c r="M63"/>
  <c r="J63"/>
  <c r="L69"/>
  <c r="M69"/>
  <c r="K69"/>
  <c r="E20"/>
  <c r="E17" i="11"/>
  <c r="L68"/>
  <c r="M68"/>
  <c r="K68"/>
  <c r="E19" s="1"/>
  <c r="L213" i="17"/>
  <c r="M213"/>
  <c r="O213"/>
  <c r="Q213"/>
  <c r="K213"/>
  <c r="J213"/>
  <c r="E11" i="10"/>
  <c r="E13" s="1"/>
  <c r="Q214" i="15"/>
  <c r="J18" s="1"/>
  <c r="O214"/>
  <c r="L214"/>
  <c r="M214"/>
  <c r="K214"/>
  <c r="J17" s="1"/>
  <c r="E11" i="4"/>
  <c r="J214" i="15"/>
  <c r="E11" i="8" s="1"/>
  <c r="F13" i="10"/>
  <c r="F13" i="8"/>
  <c r="F13" i="6"/>
  <c r="F13" i="4"/>
  <c r="F68" i="1"/>
  <c r="F57"/>
  <c r="J54"/>
  <c r="J53"/>
  <c r="F47"/>
  <c r="E36"/>
  <c r="E37" s="1"/>
  <c r="J37" s="1"/>
  <c r="I28"/>
  <c r="J28"/>
  <c r="J27"/>
  <c r="J26"/>
  <c r="E18" i="7"/>
  <c r="E19"/>
  <c r="J69"/>
  <c r="J11" i="10"/>
  <c r="J13" s="1"/>
  <c r="J14" s="1"/>
  <c r="J15" s="1"/>
  <c r="J12"/>
  <c r="F14"/>
  <c r="F15" s="1"/>
  <c r="G14" i="8"/>
  <c r="G15" s="1"/>
  <c r="J12"/>
  <c r="F14"/>
  <c r="F15" s="1"/>
  <c r="J11" i="6"/>
  <c r="F14"/>
  <c r="F15" s="1"/>
  <c r="J11" i="4"/>
  <c r="F14"/>
  <c r="F15" s="1"/>
  <c r="J36" i="1"/>
  <c r="J39"/>
  <c r="E17" i="7"/>
  <c r="G46" i="1"/>
  <c r="J40"/>
  <c r="J42" s="1"/>
  <c r="E46"/>
  <c r="J45"/>
  <c r="J46"/>
  <c r="I56"/>
  <c r="I57"/>
  <c r="J55"/>
  <c r="J56"/>
  <c r="F16" i="10" l="1"/>
  <c r="F17" s="1"/>
  <c r="E13" i="8"/>
  <c r="J11"/>
  <c r="J13" s="1"/>
  <c r="J14" s="1"/>
  <c r="J15" s="1"/>
  <c r="J16" s="1"/>
  <c r="J17" s="1"/>
  <c r="F16" i="4"/>
  <c r="F17" s="1"/>
  <c r="F16" i="6"/>
  <c r="F17" s="1"/>
  <c r="F16" i="8"/>
  <c r="F17" s="1"/>
  <c r="G16"/>
  <c r="G17" s="1"/>
  <c r="E13" i="4"/>
  <c r="E13" i="6"/>
  <c r="J12"/>
  <c r="J13" s="1"/>
  <c r="J16" i="15"/>
  <c r="E18" i="5"/>
  <c r="G12" i="4"/>
  <c r="G13" s="1"/>
  <c r="J16" i="10"/>
  <c r="J17" s="1"/>
  <c r="E32" i="1"/>
  <c r="J32" s="1"/>
  <c r="E14" i="8"/>
  <c r="E15" s="1"/>
  <c r="E14" i="10"/>
  <c r="E33" i="1"/>
  <c r="E15" i="10"/>
  <c r="G14"/>
  <c r="G33" i="1"/>
  <c r="G15" i="10"/>
  <c r="G14" i="6"/>
  <c r="G15" s="1"/>
  <c r="J14" l="1"/>
  <c r="J15" s="1"/>
  <c r="G30" i="1"/>
  <c r="G14" i="4"/>
  <c r="G15" s="1"/>
  <c r="E30" i="1"/>
  <c r="E14" i="4"/>
  <c r="E15" s="1"/>
  <c r="E31" i="1"/>
  <c r="J31" s="1"/>
  <c r="E15" i="6"/>
  <c r="E14"/>
  <c r="G34" i="1"/>
  <c r="G43" s="1"/>
  <c r="G47" s="1"/>
  <c r="G49" s="1"/>
  <c r="G50" s="1"/>
  <c r="J12" i="4"/>
  <c r="J13" s="1"/>
  <c r="J14" s="1"/>
  <c r="J15" s="1"/>
  <c r="J16" s="1"/>
  <c r="J17" s="1"/>
  <c r="E16" i="8"/>
  <c r="E17" s="1"/>
  <c r="G16" i="6"/>
  <c r="G17" s="1"/>
  <c r="G16" i="10"/>
  <c r="G17" s="1"/>
  <c r="J33" i="1"/>
  <c r="E16" i="10"/>
  <c r="E17" s="1"/>
  <c r="E34" i="1"/>
  <c r="J30" l="1"/>
  <c r="E16" i="4"/>
  <c r="E17" s="1"/>
  <c r="J16" i="6"/>
  <c r="J17" s="1"/>
  <c r="E16"/>
  <c r="E17" s="1"/>
  <c r="G51" i="1"/>
  <c r="G17" i="4"/>
  <c r="G16"/>
  <c r="J34" i="1"/>
  <c r="E43"/>
  <c r="G59"/>
  <c r="G60" s="1"/>
  <c r="G57"/>
  <c r="G61"/>
  <c r="G63" s="1"/>
  <c r="G64" s="1"/>
  <c r="G66" l="1"/>
  <c r="G67" s="1"/>
  <c r="G68" s="1"/>
  <c r="J43"/>
  <c r="E47"/>
  <c r="J47" l="1"/>
  <c r="E49"/>
  <c r="E50" l="1"/>
  <c r="J49"/>
  <c r="E51" l="1"/>
  <c r="J50"/>
  <c r="J51" l="1"/>
  <c r="E59"/>
  <c r="E57"/>
  <c r="J57" s="1"/>
  <c r="J59" l="1"/>
  <c r="E60"/>
  <c r="J60" l="1"/>
  <c r="E61"/>
  <c r="E63" s="1"/>
  <c r="J63" s="1"/>
  <c r="J61" l="1"/>
  <c r="E64" l="1"/>
  <c r="J64" s="1"/>
  <c r="E66" l="1"/>
  <c r="E67" l="1"/>
  <c r="J66"/>
  <c r="J67" l="1"/>
  <c r="E68"/>
  <c r="J68" s="1"/>
  <c r="J70" l="1"/>
</calcChain>
</file>

<file path=xl/sharedStrings.xml><?xml version="1.0" encoding="utf-8"?>
<sst xmlns="http://schemas.openxmlformats.org/spreadsheetml/2006/main" count="3178" uniqueCount="606">
  <si>
    <t>Форма № 1</t>
  </si>
  <si>
    <t xml:space="preserve">Заказчик </t>
  </si>
  <si>
    <t>ИП Хулукшинова Н.Е.</t>
  </si>
  <si>
    <t>(наименование организации)</t>
  </si>
  <si>
    <t>"Утвержден" «    »________________201_г.</t>
  </si>
  <si>
    <t>(ссылка на документ об утверждении)</t>
  </si>
  <si>
    <t>«    »________________201_г.</t>
  </si>
  <si>
    <t>СВОДНЫЙ СМЕТНЫЙ РАСЧЕТ СТОИМОСТИ СТРОИТЕЛЬСТВА</t>
  </si>
  <si>
    <t>Жилые дома для переселения граждан из аварийного жилого фонда в с. Гурульба Иволгинского райлна РБ</t>
  </si>
  <si>
    <t>(наименование стройки)</t>
  </si>
  <si>
    <t>Составлена в ценах по состоянию на 1 квартал 2011 г.</t>
  </si>
  <si>
    <t>№ пп</t>
  </si>
  <si>
    <t>Номера сметных расчетов и смет</t>
  </si>
  <si>
    <t>Наименование глав, объектов, работ и затрат</t>
  </si>
  <si>
    <t>Сметная стоимость, руб.</t>
  </si>
  <si>
    <t>Общая сметная стоимость, руб.</t>
  </si>
  <si>
    <t>строительных работ</t>
  </si>
  <si>
    <t>монтажных работ</t>
  </si>
  <si>
    <t>оборудования, мебели, инвентаря</t>
  </si>
  <si>
    <t>прочих</t>
  </si>
  <si>
    <t>Глава 1. Подготовка территории строительства</t>
  </si>
  <si>
    <t>Отвод земельного участка</t>
  </si>
  <si>
    <t>Создание геодезической основы</t>
  </si>
  <si>
    <t>Итого по Главе 1</t>
  </si>
  <si>
    <t>Глава 2. Основные объекты строительства</t>
  </si>
  <si>
    <t>ОС 1</t>
  </si>
  <si>
    <t>ОС 2</t>
  </si>
  <si>
    <t>ОС 3</t>
  </si>
  <si>
    <t>ОС 4</t>
  </si>
  <si>
    <t>Итого по Главе 2</t>
  </si>
  <si>
    <t>Глава 4. Объекты энергетического хозяйства</t>
  </si>
  <si>
    <t>ОС5</t>
  </si>
  <si>
    <t>Электроснабжение</t>
  </si>
  <si>
    <t>Итого по Главе 4</t>
  </si>
  <si>
    <t>Глава 7. Благоустройство и озеленение территории</t>
  </si>
  <si>
    <t>ЛС5</t>
  </si>
  <si>
    <t>ЛС6</t>
  </si>
  <si>
    <t>Туалеты (14 шт)</t>
  </si>
  <si>
    <t>ЛС 7</t>
  </si>
  <si>
    <t>Благоустройство. Ограждение. (Иволгинск)</t>
  </si>
  <si>
    <t>Итого по Главе 7</t>
  </si>
  <si>
    <t>Итого по Главам 1-7</t>
  </si>
  <si>
    <t>Глава 8. Временные здания и сооружения</t>
  </si>
  <si>
    <t>ГСН-81-05-01-2001 прил.1 п.4.1.1</t>
  </si>
  <si>
    <t>Времнные здания и сооружения 1,1%</t>
  </si>
  <si>
    <t>Итого по Главе 8</t>
  </si>
  <si>
    <t>Итого по Главам 1-8</t>
  </si>
  <si>
    <t>Глава 9. Прочие работы и затраты</t>
  </si>
  <si>
    <t>ГСН-81-05-02-2007   таб.4 п.11.2</t>
  </si>
  <si>
    <t>Зимнее удорожание 2,2%</t>
  </si>
  <si>
    <t>Итого по Главе 9</t>
  </si>
  <si>
    <t>Итого по Главам 1-9</t>
  </si>
  <si>
    <t>Глава 12. Проектные и изыскательские работы</t>
  </si>
  <si>
    <t>Муниципальный договор</t>
  </si>
  <si>
    <t>Изыскательские работы</t>
  </si>
  <si>
    <t>Проектные работы</t>
  </si>
  <si>
    <t>МДС 81-35.2004 прил. 8 п.12.3</t>
  </si>
  <si>
    <t>Авторский надзор 0,2%</t>
  </si>
  <si>
    <t>Итого по Главе 12</t>
  </si>
  <si>
    <t>Итого по Главам 1-12</t>
  </si>
  <si>
    <t>Непредвиденные затраты</t>
  </si>
  <si>
    <t>МДС 81-35.2004 п.4.96</t>
  </si>
  <si>
    <t>Итого Непредвиденные затраты 2%</t>
  </si>
  <si>
    <t>Итого с непредвиденными</t>
  </si>
  <si>
    <t>Затраты в текущих ценах</t>
  </si>
  <si>
    <t>Итого затраты в текущих ценах</t>
  </si>
  <si>
    <t>Налоги и обязательные платежи</t>
  </si>
  <si>
    <t>НДС 18 %</t>
  </si>
  <si>
    <t>Итого Налоги</t>
  </si>
  <si>
    <t>Всего по сводному расчету</t>
  </si>
  <si>
    <t>Составил __________________________________ Л.В. Игнатьева</t>
  </si>
  <si>
    <t>Проверил _________________________________ Н.Е. Хулукшинова</t>
  </si>
  <si>
    <t>(должность, подпись, расшифровка)</t>
  </si>
  <si>
    <t>Проверил: ___________________________</t>
  </si>
  <si>
    <t>Составил: ___________________________</t>
  </si>
  <si>
    <t xml:space="preserve">  ВСЕГО по смете</t>
  </si>
  <si>
    <t xml:space="preserve">      Сметная прибыль</t>
  </si>
  <si>
    <t xml:space="preserve">      Накладные расходы</t>
  </si>
  <si>
    <t xml:space="preserve">      ФОТ</t>
  </si>
  <si>
    <t xml:space="preserve">      Машины и механизмы</t>
  </si>
  <si>
    <t xml:space="preserve">      Материалы</t>
  </si>
  <si>
    <t xml:space="preserve">    В том числе:</t>
  </si>
  <si>
    <t xml:space="preserve">  Итого</t>
  </si>
  <si>
    <t xml:space="preserve">  Строительные металлические конструкции</t>
  </si>
  <si>
    <t xml:space="preserve">  Отделочные работы</t>
  </si>
  <si>
    <t xml:space="preserve">  Теплоизоляционные работы</t>
  </si>
  <si>
    <t xml:space="preserve">  Кровли</t>
  </si>
  <si>
    <t xml:space="preserve">  Конструкции из кирпича и блоков</t>
  </si>
  <si>
    <t xml:space="preserve">  Деревянные конструкции</t>
  </si>
  <si>
    <t xml:space="preserve">  Бетонные и железобетонные монолитные конструкции в промышленном строительстве</t>
  </si>
  <si>
    <t xml:space="preserve">  Полы</t>
  </si>
  <si>
    <t xml:space="preserve">  Земляные работы, выполняемые механизированным способом</t>
  </si>
  <si>
    <t xml:space="preserve">  Земляные работы, выполняемые ручным способом</t>
  </si>
  <si>
    <t>Итоги по смете:</t>
  </si>
  <si>
    <t>Сметная прибыль</t>
  </si>
  <si>
    <t>Накладные расходы</t>
  </si>
  <si>
    <t>Итого прямые затраты по смете в ценах 2001г.</t>
  </si>
  <si>
    <t>1 м2 горизонтальной проекции</t>
  </si>
  <si>
    <t>Устройство: крылец</t>
  </si>
  <si>
    <t>ФЕР10-01-052-03</t>
  </si>
  <si>
    <t>100 м3 в деле</t>
  </si>
  <si>
    <t>Устройство перекрытий безбалочных толщиной: до 200 мм на высоте от опорной площади до 6 м</t>
  </si>
  <si>
    <t>ФЕР06-01-041-01</t>
  </si>
  <si>
    <t>1 м3</t>
  </si>
  <si>
    <t>Установка каркаса из брусьев для навесов и крылец (в том числе ограждение)</t>
  </si>
  <si>
    <t>ФЕР10-01-053-01</t>
  </si>
  <si>
    <t>1 т конструкций</t>
  </si>
  <si>
    <t>Монтаж стоек и рамы</t>
  </si>
  <si>
    <t>ФЕР09-03-039-05 Применительно</t>
  </si>
  <si>
    <t>100 м3 бетона, бутобетона и железобетона в деле</t>
  </si>
  <si>
    <t>Устройство бетонных фундаментов общего назначения под колонны объемом: до 3 м3</t>
  </si>
  <si>
    <t>ФЕР06-01-001-02</t>
  </si>
  <si>
    <t>100 м3 грунта</t>
  </si>
  <si>
    <t>Копание ям вручную без креплений для стоек и столбов: без откосов глубиной до 0,7 м, группа грунтов 1</t>
  </si>
  <si>
    <t>ФЕР01-02-058-01</t>
  </si>
  <si>
    <t xml:space="preserve">                           Крыльцо К-1 (2 шт)</t>
  </si>
  <si>
    <t>100 м2 окрашиваемой поверхности</t>
  </si>
  <si>
    <t>Окраска фасадов с лесов с подготовкой поверхности: перхлорвиниловая</t>
  </si>
  <si>
    <t>ФЕР15-04-012-01</t>
  </si>
  <si>
    <t>100 м2 оштукатуриваемой поверхности</t>
  </si>
  <si>
    <t>Улучшенная штукатурка фасадов цементно-известковым раствором по камню: стен</t>
  </si>
  <si>
    <t>ФЕР15-02-001-01</t>
  </si>
  <si>
    <t xml:space="preserve">                           Отделка фасада</t>
  </si>
  <si>
    <t>Улучшенная окраска масляными составами по дереву: полов</t>
  </si>
  <si>
    <t>ФЕР15-04-025-03</t>
  </si>
  <si>
    <t>100 м плинтуса</t>
  </si>
  <si>
    <t>Устройство плинтусов: деревянных</t>
  </si>
  <si>
    <t>ФЕР11-01-039-01</t>
  </si>
  <si>
    <t>100 м2 покрытия</t>
  </si>
  <si>
    <t>Устройство покрытий: дощатых толщиной 36 мм</t>
  </si>
  <si>
    <t>ФЕР11-01-033-02</t>
  </si>
  <si>
    <t>Окраска поливинилацетатными водоэмульсионными составами улучшенная: по штукатурке потолков</t>
  </si>
  <si>
    <t>ФЕР15-04-005-04</t>
  </si>
  <si>
    <t>Окраска поливинилацетатными водоэмульсионными составами улучшенная: по штукатурке стен</t>
  </si>
  <si>
    <t>ФЕР15-04-005-03</t>
  </si>
  <si>
    <t>Сплошное выравнивание внутренних бетонных поверхностей (однослойное оштукатуривание) известковым раствором: стен</t>
  </si>
  <si>
    <t>ФЕР15-02-019-01</t>
  </si>
  <si>
    <t>Штукатурка поверхностей внутри здания известковым раствором простая: по камню и бетону стен</t>
  </si>
  <si>
    <t>ФЕР15-02-015-01</t>
  </si>
  <si>
    <t>Сплошное выравнивание внутренних бетонных поверхностей (однослойное оштукатуривание) известковым раствором: потолков</t>
  </si>
  <si>
    <t>ФЕР15-02-019-02</t>
  </si>
  <si>
    <t>100 м2 поверхности облицовки</t>
  </si>
  <si>
    <t>Облицовка потолков гипсокартонными или гипсоволокнистыми листами: по деревянному каркасу с относом 5 см с установкой нащельников</t>
  </si>
  <si>
    <t>ФЕР15-01-047-08</t>
  </si>
  <si>
    <t xml:space="preserve">                           Отделочные работы</t>
  </si>
  <si>
    <t>компл.</t>
  </si>
  <si>
    <t>Приборы печные комплектные для печей и очагов с топкой: под дрова</t>
  </si>
  <si>
    <t>ФССЦ-301-2132</t>
  </si>
  <si>
    <t>1 м3 кладки (без вычета пустот)</t>
  </si>
  <si>
    <t>Кладка печей, очагов: отопительных с топкой под дрова в стальных футлярах</t>
  </si>
  <si>
    <t>ФЕР08-08-003-02</t>
  </si>
  <si>
    <t xml:space="preserve">                           Печь отопительная</t>
  </si>
  <si>
    <t>Приборы дверные для люков</t>
  </si>
  <si>
    <t>ФССЦ-101-2000</t>
  </si>
  <si>
    <t>100 м2 проемов</t>
  </si>
  <si>
    <t>Установка люков в перекрытиях, площадь проема до 2 м2</t>
  </si>
  <si>
    <t>ФЕР10-01-039-05</t>
  </si>
  <si>
    <t>Скобяные изделия при заполнении отдельными элементами дверей в помещение: однопольных</t>
  </si>
  <si>
    <t>ФССЦ-101-0894</t>
  </si>
  <si>
    <t>Установка блоков в наружных и внутренних дверных проемах: в перегородках и деревянных нерубленых стенах, площадь проема до 3 м2</t>
  </si>
  <si>
    <t>ФЕР10-01-039-03</t>
  </si>
  <si>
    <t>компл</t>
  </si>
  <si>
    <t>Блоки дверные металлические индивидуальные. Стоимость 1 блока- 10000:1,18:5,45*1,13=1757,12</t>
  </si>
  <si>
    <t>Прайс-лист</t>
  </si>
  <si>
    <t>м2</t>
  </si>
  <si>
    <t>Блоки дверные с рамочными полотнами однопольные: ДН 21-10, площадь 2,05 м2; ДН 24-10, площадь 2,35 м2</t>
  </si>
  <si>
    <t>ФССЦ-203-0223</t>
  </si>
  <si>
    <t>Установка блоков в наружных и внутренних дверных проемах: в каменных стенах, площадь проема до 3 м2 Входные двери металлические</t>
  </si>
  <si>
    <t>ФЕР10-01-039-01</t>
  </si>
  <si>
    <t xml:space="preserve">                           Двери и люки</t>
  </si>
  <si>
    <t>м</t>
  </si>
  <si>
    <t>Доски подоконные ПВХ, шириной 700 мм</t>
  </si>
  <si>
    <t>ФССЦ-101-2913</t>
  </si>
  <si>
    <t>100 п. м</t>
  </si>
  <si>
    <t>Установка подоконных досок из ПВХ: в каменных стенах толщиной свыше 0,51 м</t>
  </si>
  <si>
    <t>ФЕР10-01-035-03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</si>
  <si>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</si>
  <si>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>ФЕР10-01-034-08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</si>
  <si>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</t>
  </si>
  <si>
    <t>ФЕР10-01-034-05</t>
  </si>
  <si>
    <t>Установка в жилых и общественных зданиях оконных блоков из ПВХ профилей: глухих с площадью проема до 2 м2</t>
  </si>
  <si>
    <t>ФЕР10-01-034-01</t>
  </si>
  <si>
    <t xml:space="preserve">                           Окна</t>
  </si>
  <si>
    <t>м3</t>
  </si>
  <si>
    <t>Плиты или маты теплоизоляционные Базалит П-150</t>
  </si>
  <si>
    <t>ФССЦ-104-0111</t>
  </si>
  <si>
    <t>100 м2 перегородок (за вычетом проемов)</t>
  </si>
  <si>
    <t>Устройство перегородок из гипсокартонных листов (ГКЛ) по системе "КНАУФ" с одинарным металлическим каркасом и двухслойной обшивкой с обеих сторон (С 112): с одним дверным проемом</t>
  </si>
  <si>
    <t>ФЕР10-05-002-02</t>
  </si>
  <si>
    <t xml:space="preserve">                           Перегородки из ГКЛ</t>
  </si>
  <si>
    <t>100 м2 обрабатываемой поверхности</t>
  </si>
  <si>
    <t>Огнебиозащитное покрытие деревянных конструкций составом "Пирилакс" любой модификации при помощи аэрозольно-капельного распыления для обеспечивания: первой группы огнезащитной эффективности по НПБ 251</t>
  </si>
  <si>
    <t>ФЕР26-02-018-01</t>
  </si>
  <si>
    <t>кг</t>
  </si>
  <si>
    <t>Антисептик-антипирен "ПИРИЛАКС" для древесины</t>
  </si>
  <si>
    <t>ФССЦ-113-8070</t>
  </si>
  <si>
    <t>Профилированный металлический настил С-10 Стоимость 1 м2- 235:1,18:5,45*1,13=32,34</t>
  </si>
  <si>
    <t>Листы асбестоцементные волнистые: обыкновенного профиля толщиной 5,5 мм</t>
  </si>
  <si>
    <t>ФССЦ-101-0032</t>
  </si>
  <si>
    <t>100 м2 кровли</t>
  </si>
  <si>
    <t>Устройство кровель из профилированного металлического настила Н-44: обыкновенного профиля по деревянной обрешетке с ее устройством</t>
  </si>
  <si>
    <t>ФЕР12-01-007-01</t>
  </si>
  <si>
    <t>100 м2 стен, фронтонов (за вычетом проемов) и развернутых поверхностей карнизов</t>
  </si>
  <si>
    <t>Устройство: карнизов</t>
  </si>
  <si>
    <t>ФЕР10-01-008-05</t>
  </si>
  <si>
    <t>Устройство: фронтонов</t>
  </si>
  <si>
    <t>ФЕР10-01-008-04</t>
  </si>
  <si>
    <t>1 м3 древесины в конструкции</t>
  </si>
  <si>
    <t>Установка стропил</t>
  </si>
  <si>
    <t>ФЕР10-01-002-01</t>
  </si>
  <si>
    <t xml:space="preserve">                           Козырек КВ-1</t>
  </si>
  <si>
    <t>Профилированный металлический настил Н-44 Стоимость 1 м2- 250:1,18:5,45*1,13=43,93</t>
  </si>
  <si>
    <t>Приборы оконные</t>
  </si>
  <si>
    <t>ФССЦ-101-9084</t>
  </si>
  <si>
    <t>1 слуховое окно</t>
  </si>
  <si>
    <t>Устройство слуховых окон</t>
  </si>
  <si>
    <t>ФЕР10-01-003-01</t>
  </si>
  <si>
    <t>Установка элементов каркаса: из брусьев (Стойки и связи)</t>
  </si>
  <si>
    <t>ФЕР10-01-010-01</t>
  </si>
  <si>
    <t xml:space="preserve">                           Кровля</t>
  </si>
  <si>
    <t>1 т</t>
  </si>
  <si>
    <t>Установка закладных деталей весом: до 4 кг (МИ)</t>
  </si>
  <si>
    <t>ФЕР06-01-015-07</t>
  </si>
  <si>
    <t>т</t>
  </si>
  <si>
    <t>Горячекатаная арматурная сталь гладкая класса А-I, диаметром: 10 мм</t>
  </si>
  <si>
    <t>ФССЦ-204-0003</t>
  </si>
  <si>
    <t>Конструктивные элементы вспомогательного назначения: с преобладанием профильного проката без отверстий и сборосварочных операций</t>
  </si>
  <si>
    <t>ФССЦ-201-0775</t>
  </si>
  <si>
    <t>Установка стальных конструкций, остающихся в теле бетона (Анкеры А-1)</t>
  </si>
  <si>
    <t>ФЕР06-01-015-06</t>
  </si>
  <si>
    <t>Горячекатаная арматурная сталь периодического профиля класса: А-III, диаметром 10 мм</t>
  </si>
  <si>
    <t>ФССЦ-204-0021</t>
  </si>
  <si>
    <t>Горячекатаная арматурная сталь периодического профиля класса: А-III, диаметром 6 мм</t>
  </si>
  <si>
    <t>ФССЦ-204-0019</t>
  </si>
  <si>
    <t>Горячекатаная арматурная сталь класса: А-I, А-II, А-III</t>
  </si>
  <si>
    <t>ФССЦ-204-0100</t>
  </si>
  <si>
    <t>Бетон тяжелый, крупность заполнителя: более 40 мм, класс В12,5 (М150)</t>
  </si>
  <si>
    <t>ФССЦ-401-0025</t>
  </si>
  <si>
    <t>Бетон тяжелый, крупность заполнителя: 20 мм, класс В15 (М200)</t>
  </si>
  <si>
    <t>ФССЦ-401-0066</t>
  </si>
  <si>
    <t>100 м3 железобетона в деле</t>
  </si>
  <si>
    <t>Устройство поясов: в опалубке (АСП)</t>
  </si>
  <si>
    <t>ФЕР06-01-035-01</t>
  </si>
  <si>
    <t>Пленка пароизоляционная ИЗОСПАН А</t>
  </si>
  <si>
    <t>ФССЦ-101-4135</t>
  </si>
  <si>
    <t>Пергамин кровельный марки: П-350</t>
  </si>
  <si>
    <t>ФССЦ-101-0851</t>
  </si>
  <si>
    <t>Бруски обрезные хвойных пород длиной: 2-3,75 м, шириной 75-150 мм, толщиной 150 мм и более, I сорта (Балка Б1, Б2, черепной брусок)</t>
  </si>
  <si>
    <t>ФССЦ-102-0091</t>
  </si>
  <si>
    <t>Плиты или маты теплоизоляционные</t>
  </si>
  <si>
    <t>100 м2 перекрытий</t>
  </si>
  <si>
    <t>Устройство перекрытий с укладкой балок по стенам: каменным с накатом из щитов</t>
  </si>
  <si>
    <t>ФЕР10-01-021-01</t>
  </si>
  <si>
    <t xml:space="preserve">                           Перекрытие на отм. 2.850</t>
  </si>
  <si>
    <t>Горячекатаная арматурная сталь периодического профиля класса: А-III, диаметром 20-22 мм</t>
  </si>
  <si>
    <t>ФССЦ-204-0025</t>
  </si>
  <si>
    <t>Горячекатаная арматурная сталь периодического профиля класса: А-III, диаметром 16-18 мм</t>
  </si>
  <si>
    <t>ФССЦ-204-0024</t>
  </si>
  <si>
    <t>Горячекатаная арматурная сталь гладкая класса А-I, диаметром: 8 мм</t>
  </si>
  <si>
    <t>ФССЦ-204-0002</t>
  </si>
  <si>
    <t>Горячекатаная арматурная сталь гладкая класса А-I, диаметром: 6 мм</t>
  </si>
  <si>
    <t>ФССЦ-204-0001</t>
  </si>
  <si>
    <t>Устройство перемычек</t>
  </si>
  <si>
    <t>ФЕР06-01-034-09</t>
  </si>
  <si>
    <t>Горячекатаная арматурная сталь периодического профиля класса: А-III, диаметром 12 мм</t>
  </si>
  <si>
    <t>ФССЦ-204-0022</t>
  </si>
  <si>
    <t>Устройство железобетонных колонн в деревянной опалубке высотой: до 4 м, периметром до 2 м</t>
  </si>
  <si>
    <t>ФЕР06-01-026-04</t>
  </si>
  <si>
    <t>1 т металлических изделий</t>
  </si>
  <si>
    <t>Армирование кладки стен и других конструкций</t>
  </si>
  <si>
    <t>ФЕР08-02-007-01</t>
  </si>
  <si>
    <t>Блоки из ячеистых бетонов стеновые 1 категории, объемная масса: 700 кг/м3, класс В 3,5</t>
  </si>
  <si>
    <t>ФССЦ-403-0211</t>
  </si>
  <si>
    <t>Камни бетонные стеновые из легкого бетона, марка: 35</t>
  </si>
  <si>
    <t>ФССЦ-403-0032</t>
  </si>
  <si>
    <t>Клей для газобетонных блоков "KrasLAND". Расход при толщине 1 мм.- 8,34 кг/м3. Стоимость 25 кг - 280руб:1,18:5,45*1,13=49,20 руб.</t>
  </si>
  <si>
    <t>Прайс-лист ЗАО "Стройкомплекс" г.Ангарск</t>
  </si>
  <si>
    <t>Раствор готовый кладочный цементно-известковый марки: 25</t>
  </si>
  <si>
    <t>ФССЦ-402-0012</t>
  </si>
  <si>
    <t>1 м3 кладки</t>
  </si>
  <si>
    <t>Кладка стен из легкобетонных камней без облицовки: при высоте этажа до 4 м</t>
  </si>
  <si>
    <t>ФЕР08-03-002-01</t>
  </si>
  <si>
    <t xml:space="preserve">                           Кладка стен</t>
  </si>
  <si>
    <t xml:space="preserve">                           Раздел 4. Надземная часть.</t>
  </si>
  <si>
    <t>Установка закладных деталей весом: до 4 кг (Выпуски В-1)</t>
  </si>
  <si>
    <t>Бруски обрезные хвойных пород длиной: 2-3,75 м, шириной 75-150 мм, толщиной 150 мм и более, I сорта (Б1, Б2, черепной брусок)</t>
  </si>
  <si>
    <t xml:space="preserve">                           Раздел 3. Перекрытие на отм. -0.405</t>
  </si>
  <si>
    <t>Устройство стен подвалов и подпорных стен: бетонных</t>
  </si>
  <si>
    <t>ФЕР06-01-024-01</t>
  </si>
  <si>
    <t xml:space="preserve">                           Стены подполья</t>
  </si>
  <si>
    <t>100 м3 бетона и железобетона в деле</t>
  </si>
  <si>
    <t>Устройство бетонных фундаментов общего назначения объемом: до 25 м3</t>
  </si>
  <si>
    <t>ФЕР06-01-005-02</t>
  </si>
  <si>
    <t xml:space="preserve">                           Фундамент печи отопительной</t>
  </si>
  <si>
    <t>100 м2 изолируемой поверхности</t>
  </si>
  <si>
    <t>Устройство гидроизоляции оклеечной рулонными материалами: на мастике Битуминоль, первый слой</t>
  </si>
  <si>
    <t>ФЕР11-01-004-01</t>
  </si>
  <si>
    <t>100 м2 стяжки</t>
  </si>
  <si>
    <t>Устройство стяжек: на каждые 5 мм изменения толщины стяжки добавлять или исключать к расценке 11-01-011-01</t>
  </si>
  <si>
    <t>ФЕР11-01-011-02</t>
  </si>
  <si>
    <t>Устройство стяжек: цементных толщиной 20 мм (Гидроизоляция)</t>
  </si>
  <si>
    <t>ФЕР11-01-011-01</t>
  </si>
  <si>
    <t>Бетон тяжелый, крупность заполнителя: более 40 мм, класс В7,5 (М100)</t>
  </si>
  <si>
    <t>ФССЦ-401-0023</t>
  </si>
  <si>
    <t>Устройство ленточных фундаментов: бетонных</t>
  </si>
  <si>
    <t>ФЕР06-01-001-20</t>
  </si>
  <si>
    <t xml:space="preserve">                           Фундамент дома</t>
  </si>
  <si>
    <t xml:space="preserve">                           Раздел 2. Фундаменты</t>
  </si>
  <si>
    <t>Бетон тяжелый, класс: В12,5 (М150)</t>
  </si>
  <si>
    <t>ФССЦ-401-0005</t>
  </si>
  <si>
    <t>1 м3 подстилающего слоя</t>
  </si>
  <si>
    <t>Устройство подстилающих слоев: бетонных</t>
  </si>
  <si>
    <t>ФЕР11-01-002-09</t>
  </si>
  <si>
    <t>100 м2 площади уплотнения</t>
  </si>
  <si>
    <t>Уплотнение грунта: щебнем</t>
  </si>
  <si>
    <t>ФЕР11-01-001-02</t>
  </si>
  <si>
    <t xml:space="preserve">                           Отмостка</t>
  </si>
  <si>
    <t>1 м3 изоляции</t>
  </si>
  <si>
    <t>Устройство тепло- и звукоизоляции засыпной: шлаковой</t>
  </si>
  <si>
    <t>ФЕР11-01-008-02</t>
  </si>
  <si>
    <t xml:space="preserve">                           Подсыпка из шлака</t>
  </si>
  <si>
    <t>100 м3 уплотненного грунта</t>
  </si>
  <si>
    <t>Уплотнение грунта пневматическими трамбовками, группа грунтов: 1-2</t>
  </si>
  <si>
    <t>ФЕР01-02-005-01</t>
  </si>
  <si>
    <t>Засыпка вручную траншей, пазух котлованов и ям, группа грунтов: 1</t>
  </si>
  <si>
    <t>ФЕР01-02-061-01</t>
  </si>
  <si>
    <t>Разработка грунта вручную с креплениями в траншеях шириной до 2 м, глубиной: до 2 м, группа грунтов 1 (доработка)</t>
  </si>
  <si>
    <t>ФЕР01-02-055-01</t>
  </si>
  <si>
    <t xml:space="preserve">                           Подполье</t>
  </si>
  <si>
    <t>Разработка грунта вручную в траншеях глубиной до 2 м без креплений с откосами, группа грунтов: 1</t>
  </si>
  <si>
    <t>ФЕР01-02-057-01</t>
  </si>
  <si>
    <t xml:space="preserve">                           Фундаменты дома</t>
  </si>
  <si>
    <t xml:space="preserve">                           Раздел 1. Земляные работы</t>
  </si>
  <si>
    <t>З/пМех</t>
  </si>
  <si>
    <t>Эк.Маш</t>
  </si>
  <si>
    <t>Осн.З/п</t>
  </si>
  <si>
    <t>В том числе</t>
  </si>
  <si>
    <t>Всего</t>
  </si>
  <si>
    <t>Т/з мех.
Всего</t>
  </si>
  <si>
    <t>Т/з мех. на ед.</t>
  </si>
  <si>
    <t>Т/з осн.
раб.
Всего</t>
  </si>
  <si>
    <t>Т/з осн.
раб.на ед.</t>
  </si>
  <si>
    <t>Общая стоимость, руб.</t>
  </si>
  <si>
    <t>Стоимость единицы, руб.</t>
  </si>
  <si>
    <t>Кол.</t>
  </si>
  <si>
    <t>Ед. изм.</t>
  </si>
  <si>
    <t>Наименование</t>
  </si>
  <si>
    <t>Обоснование</t>
  </si>
  <si>
    <t>Составлен(а) в  базовых ценах 2001 г.</t>
  </si>
  <si>
    <t>чел.час</t>
  </si>
  <si>
    <t>_______________________________________________________________________________________________2767,65</t>
  </si>
  <si>
    <t>Сметная трудоемкость _______________________________________________________________________________________________</t>
  </si>
  <si>
    <t>руб.</t>
  </si>
  <si>
    <t>___________________________25601,38</t>
  </si>
  <si>
    <t>Средства  на оплату труда _______________________________________________________________________________________________</t>
  </si>
  <si>
    <t>___________________________449561,89</t>
  </si>
  <si>
    <t>Сметная стоимость строительных работ _______________________________________________________________________________________________</t>
  </si>
  <si>
    <t xml:space="preserve">Основание: </t>
  </si>
  <si>
    <t>(наименование работ и затрат, наименование объекта)</t>
  </si>
  <si>
    <t xml:space="preserve">на </t>
  </si>
  <si>
    <t>(локальная смета)</t>
  </si>
  <si>
    <t xml:space="preserve">ЛОКАЛЬНЫЙ СМЕТНЫЙ РАСЧЕТ № </t>
  </si>
  <si>
    <t>"____" ______________201_ г.</t>
  </si>
  <si>
    <t>" _____ " ________________ 201_ г.</t>
  </si>
  <si>
    <t>_________________</t>
  </si>
  <si>
    <t>УТВЕРЖДАЮ:</t>
  </si>
  <si>
    <t>СОГЛАСОВАНО:</t>
  </si>
  <si>
    <t>Горячекатаная арматурная сталь класса А-I, А-II, А-III</t>
  </si>
  <si>
    <t>204-0100</t>
  </si>
  <si>
    <t>Бетон тяжелый, крупность заполнителя 20 мм, класс В15 (М200)</t>
  </si>
  <si>
    <t>401-0066</t>
  </si>
  <si>
    <t>Стоимость пиломатериалов</t>
  </si>
  <si>
    <t>Бруски обрезные хвойных пород длиной 4-6,5 м, шириной 75-150 мм, толщиной 100, 125 мм, II сорта</t>
  </si>
  <si>
    <t>102-0028</t>
  </si>
  <si>
    <t>Бруски обрезные хвойных пород длиной 4-6,5 м, шириной 75-150 мм, толщиной 150 мм и более, II сорта</t>
  </si>
  <si>
    <t>102-0032</t>
  </si>
  <si>
    <t>маш.-ч</t>
  </si>
  <si>
    <t>Краны козловые при работе на монтаже технологического оборудования 32 т</t>
  </si>
  <si>
    <t>020403</t>
  </si>
  <si>
    <t>Краны на автомобильном ходу при работе на других видах строительства 10 т</t>
  </si>
  <si>
    <t>021141</t>
  </si>
  <si>
    <t>Краны на гусеничном ходу при работе на монтаже технологического оборудования 25 т</t>
  </si>
  <si>
    <t>021202</t>
  </si>
  <si>
    <t>Лебедки электрические тяговым усилием до 31,39 кН (3,2 т)</t>
  </si>
  <si>
    <t>030404</t>
  </si>
  <si>
    <t>Канаты пеньковые пропитанные</t>
  </si>
  <si>
    <t>101-0309</t>
  </si>
  <si>
    <t>Швеллеры №40 из стали марки Ст0</t>
  </si>
  <si>
    <t>101-1019</t>
  </si>
  <si>
    <t>10 м</t>
  </si>
  <si>
    <t>Канат двойной свивки типа ТК, конструкции 6х19 (1+6+12)+1 о.с., оцинкованный из проволок марки В, маркировочная группа 1770 н/мм2 , диаметром 5,5 мм</t>
  </si>
  <si>
    <t>508-0097</t>
  </si>
  <si>
    <t>Растворитель марки Р-4</t>
  </si>
  <si>
    <t>101-2467</t>
  </si>
  <si>
    <t>Конструкции: стальные</t>
  </si>
  <si>
    <t>ФССЦ-201-9002</t>
  </si>
  <si>
    <t>100 м2 фасада</t>
  </si>
  <si>
    <t>Окраска фасадов с лесов с подготовкой поверхности: известковая</t>
  </si>
  <si>
    <t>ФЕР15-04-011-01</t>
  </si>
  <si>
    <t>Улучшенная окраска масляными составами по дереву: плинтусы</t>
  </si>
  <si>
    <t>Доска половая</t>
  </si>
  <si>
    <t>Доски для покрытия полов со шпунтом и гребнем из древесины антисептированные тип: ДП-27 толщиной 27 мм, шириной без гребня от 100 до 140 мм</t>
  </si>
  <si>
    <t>ФССЦ-203-0344</t>
  </si>
  <si>
    <t>Доски обрезные хвойных пород длиной: 4-6,5 м, шириной 75-150 мм, толщиной 44 мм и более, II сорта</t>
  </si>
  <si>
    <t>ФССЦ-102-0060</t>
  </si>
  <si>
    <t>Бруски обрезные хвойных пород длиной: 2-3,75 м, шириной 75-150 мм, толщиной 150 мм и более, I сорта</t>
  </si>
  <si>
    <t>Установка стальных конструкций, остающихся в теле бетона (Анкеры А-1 и гильзы для стоек рама Р-1)</t>
  </si>
  <si>
    <t>Раствор готовый кладочный цементный марки: 150</t>
  </si>
  <si>
    <t>ФССЦ-402-0005</t>
  </si>
  <si>
    <t>Составлен(а) в базовых ценах  2001 г.</t>
  </si>
  <si>
    <t>_______________________________________________________________________________________________3376,38</t>
  </si>
  <si>
    <t>___________________________31213,8</t>
  </si>
  <si>
    <t>___________________________485637,09</t>
  </si>
  <si>
    <t>ОБЪЕКТНЫЙ СМЕТНЫЙ РАСЧЕТ № 1</t>
  </si>
  <si>
    <t>Жилые дома для переселения граждан из аварийного жилого фонда в с. Иволгинск Иволгинского района РБ</t>
  </si>
  <si>
    <t>ЛС1.1</t>
  </si>
  <si>
    <t>На строительство жилого дома. Тип 1 (1 шт)</t>
  </si>
  <si>
    <t>ЛС1.2</t>
  </si>
  <si>
    <t>Электрооборудование и электроосвещение. Жилой дом тип 1 (1 шт)</t>
  </si>
  <si>
    <t>Итого:</t>
  </si>
  <si>
    <t>Итого :</t>
  </si>
  <si>
    <t>________________</t>
  </si>
  <si>
    <t>"______ " _______________201_ г.</t>
  </si>
  <si>
    <t>ЛОКАЛЬНЫЙ СМЕТНЫЙ РАСЧЕТ № 1.2</t>
  </si>
  <si>
    <t>Электрооборудование. Электроосвещение. Жилой дом тип 1</t>
  </si>
  <si>
    <t>Сметная стоимость _______________________________________________________________________________________________</t>
  </si>
  <si>
    <t>___________________________10568,64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</si>
  <si>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</si>
  <si>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_______________________________________________________________________________________________251,99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</si>
  <si>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</si>
  <si>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_______________________________________________________________________________________________10316,65</t>
  </si>
  <si>
    <t>___________________________2398,53</t>
  </si>
  <si>
    <t>_______________________________________________________________________________________________101,03</t>
  </si>
  <si>
    <t>Составлен(а) в базовых ценах по состоянию на 2001г.</t>
  </si>
  <si>
    <t>Эк.Маш.</t>
  </si>
  <si>
    <t xml:space="preserve">                           Раздел 1. Новый Раздел</t>
  </si>
  <si>
    <t>ФЕРм08-03-591-01</t>
  </si>
  <si>
    <t>Выключатель: одноклавишный неутопленного типа при открытой проводке</t>
  </si>
  <si>
    <t>100 шт.</t>
  </si>
  <si>
    <t>ФЕРм08-03-591-04</t>
  </si>
  <si>
    <t>Выключатель: двухклавишный неутопленного типа при открытой проводке</t>
  </si>
  <si>
    <t>ФЕРм08-03-591-08</t>
  </si>
  <si>
    <t>Розетка штепсельная: неутопленного типа при открытой проводке</t>
  </si>
  <si>
    <t>ФЕРм08-03-591-10</t>
  </si>
  <si>
    <t>Розетка штепсельная: полугерметическая и герметическая</t>
  </si>
  <si>
    <t>ФЕРм08-03-592-02</t>
  </si>
  <si>
    <t>Патрон: подвесной</t>
  </si>
  <si>
    <t>ФЕРм08-03-593-01</t>
  </si>
  <si>
    <t>Светильник с подвеской на крюк для помещений: с нормальными условиями среды</t>
  </si>
  <si>
    <t>Стоимость светильника</t>
  </si>
  <si>
    <t>шт</t>
  </si>
  <si>
    <t>Стоимость лампы</t>
  </si>
  <si>
    <t>ФЕРм08-03-599-09</t>
  </si>
  <si>
    <t>Щитки осветительные, устанавливаемые на стене: распорными дюбелями, масса щитка до 6 кг</t>
  </si>
  <si>
    <t>1 шт.</t>
  </si>
  <si>
    <t>Стоимость щитка</t>
  </si>
  <si>
    <t>ФЕРм08-03-600-01</t>
  </si>
  <si>
    <t>Счетчики, устанавливаемые на готовом основании: однофазные</t>
  </si>
  <si>
    <t>Стоимость счетчика однофазного</t>
  </si>
  <si>
    <t>ФЕРм08-03-604-01</t>
  </si>
  <si>
    <t>Звонок электрический с кнопкой</t>
  </si>
  <si>
    <t>100 компл.</t>
  </si>
  <si>
    <t>Стоимость звонка электричского</t>
  </si>
  <si>
    <t>ФЕРм08-03-524-04</t>
  </si>
  <si>
    <t>Ящик с одним двухполюсным рубильником, или с двухполюсным рубильником и двумя предохранителями, или с двумя блоками "предохранитель-выключатель", или с двумя предохранителями, устанавливаемый на конструкции на стене или колонне, на ток: до 100 А</t>
  </si>
  <si>
    <t>Стоимость щиты ВР</t>
  </si>
  <si>
    <t>ФЕРм08-03-526-01</t>
  </si>
  <si>
    <t>Автомат одно-, двух-, трехполюсный, устанавливаемый на конструкции: на стене или колонне, на ток до 25 А</t>
  </si>
  <si>
    <t>Стоимость автомата 16 А</t>
  </si>
  <si>
    <t>Стоимость автомата 25 А</t>
  </si>
  <si>
    <t>Стоимость автомата 32 А</t>
  </si>
  <si>
    <t>Стоимость автомата 63 А</t>
  </si>
  <si>
    <t>ФЕРм08-03-526-02</t>
  </si>
  <si>
    <t>Автомат одно-, двух-, трехполюсный, устанавливаемый на конструкции: на стене или колонне, на ток до 100 А</t>
  </si>
  <si>
    <t>ФЕРм08-02-399-01</t>
  </si>
  <si>
    <t>Провод в коробах, сечением: до 6 мм2</t>
  </si>
  <si>
    <t>100 м</t>
  </si>
  <si>
    <t>Стоимость кабеля ВВГнг 3*1,5</t>
  </si>
  <si>
    <t>Стоимость кабеля ВВГнг 3*2,5</t>
  </si>
  <si>
    <t>Стоимость кабеля ВВГнг 3*6</t>
  </si>
  <si>
    <t>Стоимость кабеля ВВГнг 3*10</t>
  </si>
  <si>
    <t>Кабель - канал 32*6</t>
  </si>
  <si>
    <t xml:space="preserve">                           Раздел 2. Повторное заземление</t>
  </si>
  <si>
    <t>ФЕР01-02-056-01</t>
  </si>
  <si>
    <t>Разработка грунта вручную в траншеях шириной более 2 м и котлованах площадью сечения до 5 м2 с креплениями, глубина траншей и котлованов: до 2 м, группа грунтов 1</t>
  </si>
  <si>
    <t>ФЕРм08-02-471-01</t>
  </si>
  <si>
    <t>Заземлитель вертикальный из угловой стали размером: 50х50х5 мм</t>
  </si>
  <si>
    <t>10 шт.</t>
  </si>
  <si>
    <t>ФЕРм08-02-472-02</t>
  </si>
  <si>
    <t>Заземлитель горизонтальный из стали: полосовой сечением 160 мм2</t>
  </si>
  <si>
    <t xml:space="preserve">  Итого Строительные работы</t>
  </si>
  <si>
    <t xml:space="preserve">  Итого Монтажные работы</t>
  </si>
  <si>
    <t>Стоимость жилого дома типа 1 площадью 64,30 м2</t>
  </si>
  <si>
    <t>ОБЪЕКТНЫЙ СМЕТНЫЙ РАСЧЕТ № 2</t>
  </si>
  <si>
    <t>ЛС 2.1</t>
  </si>
  <si>
    <t>На строительство жилого дома. Тип 2 (2 шт)</t>
  </si>
  <si>
    <t>ЛС 2.2</t>
  </si>
  <si>
    <t>Электрооборудование и электроосвещение. Жилой дом тип 2 (2 шт)</t>
  </si>
  <si>
    <t>ЛОКАЛЬНЫЙ СМЕТНЫЙ РАСЧЕТ № 2.2</t>
  </si>
  <si>
    <t>Электрооборудование. Электроосвещение. Жилой дом тип 3</t>
  </si>
  <si>
    <t>Стоимость жилого дома типа 2 площадью 86,28 м2</t>
  </si>
  <si>
    <t>ОБЪЕКТНЫЙ СМЕТНЫЙ РАСЧЕТ № 3</t>
  </si>
  <si>
    <t>ЛС 3.1</t>
  </si>
  <si>
    <t>ЛС 3.2</t>
  </si>
  <si>
    <t>ОБЪЕКТНЫЙ СМЕТНЫЙ РАСЧЕТ № 4</t>
  </si>
  <si>
    <t>ЛС 4.1</t>
  </si>
  <si>
    <t>ЛС 4.2</t>
  </si>
  <si>
    <t>Электрооборудование и электроосвещение. Жилой дом тип 4 (2 шт)</t>
  </si>
  <si>
    <t>ЛОКАЛЬНЫЙ СМЕТНЫЙ РАСЧЕТ № 5</t>
  </si>
  <si>
    <t>___________________________119555,64</t>
  </si>
  <si>
    <t>___________________________21318,7</t>
  </si>
  <si>
    <t>_______________________________________________________________________________________________2297,72</t>
  </si>
  <si>
    <t>Составлен(а) в базовых ценах по состоянию на 2001 г.</t>
  </si>
  <si>
    <t>ФЕР10-01-070-01</t>
  </si>
  <si>
    <t>Устройство заборов (с установкой столбов): глухих</t>
  </si>
  <si>
    <t>100 м2 забора</t>
  </si>
  <si>
    <t>102-0057</t>
  </si>
  <si>
    <t>Доски обрезные хвойных пород длиной 4-6,5 м, шириной 75-150 мм, толщиной 32-40 мм, III сорта</t>
  </si>
  <si>
    <t>102-0049</t>
  </si>
  <si>
    <t>Доски обрезные хвойных пород длиной 4-6,5 м, шириной 75-150, мм толщиной 19-22 мм, III сорта</t>
  </si>
  <si>
    <t>102-0024</t>
  </si>
  <si>
    <t>Бруски обрезные хвойных пород длиной 4-6,5 м, шириной 75-150 мм, толщиной 40-75 мм, II сорта</t>
  </si>
  <si>
    <t>Профлист</t>
  </si>
  <si>
    <t>Пиломатериал не обрезной</t>
  </si>
  <si>
    <t>ЛОКАЛЬНЫЙ СМЕТНЫЙ РАСЧЕТ № 6</t>
  </si>
  <si>
    <t xml:space="preserve">                           Земляные работы. Устройство выгреба.</t>
  </si>
  <si>
    <t>Разработка грунта вручную с креплениями в траншеях шириной до 2 м, глубиной: до 2 м, группа грунтов 1</t>
  </si>
  <si>
    <t xml:space="preserve">                           Надземная часть</t>
  </si>
  <si>
    <t>Установка элементов каркаса: из брусьев</t>
  </si>
  <si>
    <t>102-0077</t>
  </si>
  <si>
    <t>Доски необрезные хвойных пород длиной 4-6,5 м, все ширины, толщиной 32-40 мм, III сорта</t>
  </si>
  <si>
    <t>102-0060</t>
  </si>
  <si>
    <t>Доски обрезные хвойных пород длиной 4-6,5 м, шириной 75-150 мм, толщиной 44 мм и более, II сорта</t>
  </si>
  <si>
    <t>ФЕР10-01-012-01</t>
  </si>
  <si>
    <t>Обшивка каркасных стен: досками обшивки</t>
  </si>
  <si>
    <t>203-0367</t>
  </si>
  <si>
    <t>Обшивка наружная и внутренняя из древесины тип 0-1; 0-2; 0-3 толщиной 13 мм, шириной без гребня от 70 до 90 мм</t>
  </si>
  <si>
    <t>102-0052</t>
  </si>
  <si>
    <t>Доски обрезные хвойных пород длиной 4-6,5 м, шириной 75-150 мм, толщиной 25 мм, II сорта</t>
  </si>
  <si>
    <t>ФЕР10-01-040-01</t>
  </si>
  <si>
    <t>Заполнение наружных и внутренних дверных проемов отдельными элементами в деревянных рубленых стенах, площадь проема: до 2 м2</t>
  </si>
  <si>
    <t>ЛОКАЛЬНЫЙ СМЕТНЫЙ РАСЧЕТ № 7</t>
  </si>
  <si>
    <t>Ограждение. Иволгинск</t>
  </si>
  <si>
    <t>Стоимость ограждения для жилого дома тип 4 общей площадью 334,72 м2</t>
  </si>
  <si>
    <t xml:space="preserve">Жилой дом. Тип 1. S=64,3 м2 (1шт)  </t>
  </si>
  <si>
    <t xml:space="preserve">Жилой дом. Тип 2. S=86,28 м2 (2 шт) </t>
  </si>
  <si>
    <t xml:space="preserve">Жилой дом. Тип 3. S=108,62 м2 (3 шт) </t>
  </si>
  <si>
    <t xml:space="preserve">Жилой дом. Тип 4. S=75,29 м2 (1 шт) </t>
  </si>
  <si>
    <t>Стоимость дома тип 3 площадью 108,62 м2</t>
  </si>
  <si>
    <t xml:space="preserve">  ВСЕГО по смете (дом тип 2)</t>
  </si>
  <si>
    <t>мпнпшо</t>
  </si>
  <si>
    <t>На строительство жилого дома. Тип 3 (3 шт)</t>
  </si>
  <si>
    <t>На строительство жилого дома. Тип 4 (1 шт)</t>
  </si>
  <si>
    <t>Стоимость дома типа 4 площадью 75,29 м2</t>
  </si>
  <si>
    <t>Стоимость жилого дома типа 4 площадью 75,29 м2</t>
  </si>
  <si>
    <t>Итого прямые затраты по смете в ценах 2001г. (для дома тип 3)</t>
  </si>
  <si>
    <t>Итого прямые затраты по смете в ценах 2001г. (для дома тип 3 площадью 86,28 м2)</t>
  </si>
  <si>
    <t>Итого прямые затраты по смете в ценах 2001г. (дом тип 3)</t>
  </si>
  <si>
    <t>Итого прямые затраты по смете в ценах 2001г. (дом тип 1 площадбю 64,30 м2)</t>
  </si>
  <si>
    <t>Итого прямые затраты по смете в ценах 2001г. (дом тип 4 площадью 75,29 м2)</t>
  </si>
  <si>
    <t>Договорной</t>
  </si>
  <si>
    <t>Электрооборудование. Электроосвещение. Жилой дом тип 4</t>
  </si>
  <si>
    <t>Электрооборудование. Электроосвещение. Жилой дом тип 2</t>
  </si>
  <si>
    <t xml:space="preserve">строительство жилого дома. Тип 2 </t>
  </si>
  <si>
    <t xml:space="preserve">строительство жилого дома. Тип 1 </t>
  </si>
  <si>
    <t>Строительство жилого дома. Тип 3</t>
  </si>
  <si>
    <t>Строительство жилого дома. Тип 4</t>
  </si>
  <si>
    <t>проверка</t>
  </si>
  <si>
    <t>комплект</t>
  </si>
  <si>
    <t>Комплект калитка и ворота Стоимость комплекта</t>
  </si>
  <si>
    <t>Паста антисептическая</t>
  </si>
  <si>
    <t>113-1777</t>
  </si>
  <si>
    <t>100 м2 калиток</t>
  </si>
  <si>
    <t>Пиломатериал необрезной</t>
  </si>
  <si>
    <t>Составлен(а) в текущих (прогнозных) ценах по состоянию на _______201_ г.</t>
  </si>
  <si>
    <t>Полотна ворот глухие</t>
  </si>
  <si>
    <t>203-0577</t>
  </si>
  <si>
    <t>100 м2 ворот</t>
  </si>
  <si>
    <t>Устройство ворот из готовых полотен (при установленных столбах): глухих</t>
  </si>
  <si>
    <t>ФЕР10-01-075-05</t>
  </si>
  <si>
    <t>Полотна калиток глухие</t>
  </si>
  <si>
    <t>203-0584</t>
  </si>
  <si>
    <t>Устройство калиток из готовых полотен (при установленных столбах): глухих</t>
  </si>
  <si>
    <t>ФЕР10-01-074-05</t>
  </si>
  <si>
    <t>Бруски</t>
  </si>
  <si>
    <t>Пиломатериалы брусок</t>
  </si>
  <si>
    <t>Лесоматериалы круглые хвойных пород для строительства диаметром 14-24 см, длиной 3-6,5 м</t>
  </si>
  <si>
    <t>102-0008</t>
  </si>
  <si>
    <t>_______________________________________________________________________________________________3947,64</t>
  </si>
  <si>
    <t>___________________________36770,69</t>
  </si>
  <si>
    <t>___________________________223395,72</t>
  </si>
  <si>
    <t>Ограждение. Гурульба.</t>
  </si>
  <si>
    <t>Благоустройство. Ограждение. Гурульба.</t>
  </si>
  <si>
    <t>Устройство деревянного открытого прямоугольного канализационного лотка</t>
  </si>
  <si>
    <t>ФЕР14-01-011-01</t>
  </si>
  <si>
    <t>_______________________________________________________________________________________________25,86</t>
  </si>
  <si>
    <t>___________________________228,58</t>
  </si>
  <si>
    <t>Туалет</t>
  </si>
  <si>
    <t>Доски необрезные</t>
  </si>
  <si>
    <t>Доски обрезные хвойных пород длиной 4-6,5 м, шириной 75-150 мм, толщиной 44 мм и более, III сорта</t>
  </si>
  <si>
    <t>102-0061</t>
  </si>
  <si>
    <t xml:space="preserve">1 м3 </t>
  </si>
  <si>
    <t xml:space="preserve">100 м2 </t>
  </si>
  <si>
    <t>Сводный сметный расчет в сумме  14 992 780,03 руб.</t>
  </si>
  <si>
    <t>___________________________4373,65</t>
  </si>
  <si>
    <t>Итого СМР в текущих ценах  к СМР= 2,97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</si>
</sst>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Arial Cyr"/>
      <charset val="204"/>
    </font>
    <font>
      <u/>
      <sz val="10"/>
      <name val="Times New Roman"/>
      <family val="1"/>
      <charset val="204"/>
    </font>
    <font>
      <sz val="9"/>
      <name val="Arial Cyr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2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righ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2" fontId="1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8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right" vertical="top"/>
    </xf>
    <xf numFmtId="0" fontId="1" fillId="0" borderId="0" xfId="0" applyFont="1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Border="1"/>
    <xf numFmtId="0" fontId="0" fillId="0" borderId="0" xfId="0" applyBorder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8" fillId="0" borderId="2" xfId="0" applyFont="1" applyBorder="1" applyAlignment="1">
      <alignment horizontal="right" vertical="top"/>
    </xf>
    <xf numFmtId="2" fontId="8" fillId="0" borderId="2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2" fillId="0" borderId="0" xfId="0" applyFont="1"/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 wrapText="1"/>
    </xf>
    <xf numFmtId="2" fontId="12" fillId="0" borderId="0" xfId="0" applyNumberFormat="1" applyFont="1"/>
    <xf numFmtId="4" fontId="8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165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2" fillId="0" borderId="2" xfId="0" applyFont="1" applyBorder="1" applyAlignment="1">
      <alignment vertical="top" wrapText="1"/>
    </xf>
    <xf numFmtId="2" fontId="6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75"/>
  <sheetViews>
    <sheetView showGridLines="0" tabSelected="1" workbookViewId="0">
      <selection activeCell="C64" sqref="C64"/>
    </sheetView>
  </sheetViews>
  <sheetFormatPr defaultRowHeight="12.75"/>
  <cols>
    <col min="1" max="1" width="5" style="17" customWidth="1"/>
    <col min="2" max="2" width="17.85546875" style="1" customWidth="1"/>
    <col min="3" max="3" width="48.42578125" style="2" customWidth="1"/>
    <col min="4" max="4" width="12" style="2" hidden="1" customWidth="1"/>
    <col min="5" max="5" width="12.28515625" style="8" customWidth="1"/>
    <col min="6" max="6" width="12.28515625" style="8" hidden="1" customWidth="1"/>
    <col min="7" max="7" width="13" style="8" customWidth="1"/>
    <col min="8" max="8" width="13.42578125" style="8" customWidth="1"/>
    <col min="9" max="9" width="12.5703125" style="8" customWidth="1"/>
    <col min="10" max="10" width="13.42578125" style="8" customWidth="1"/>
    <col min="11" max="11" width="12.140625" customWidth="1"/>
    <col min="12" max="12" width="9.5703125" customWidth="1"/>
    <col min="13" max="13" width="10.5703125" customWidth="1"/>
    <col min="14" max="14" width="9.5703125" customWidth="1"/>
    <col min="15" max="17" width="9.140625" customWidth="1"/>
  </cols>
  <sheetData>
    <row r="1" spans="2:10">
      <c r="E1" s="3"/>
      <c r="F1" s="3"/>
      <c r="G1" s="3"/>
      <c r="H1" s="3"/>
      <c r="I1" s="3"/>
      <c r="J1" s="4" t="s">
        <v>0</v>
      </c>
    </row>
    <row r="2" spans="2:10">
      <c r="B2" s="1" t="s">
        <v>1</v>
      </c>
      <c r="C2" s="5"/>
      <c r="D2" s="5"/>
      <c r="E2" s="6" t="s">
        <v>2</v>
      </c>
      <c r="F2" s="6"/>
      <c r="G2" s="6"/>
      <c r="H2" s="6"/>
      <c r="I2" s="6"/>
      <c r="J2" s="3"/>
    </row>
    <row r="3" spans="2:10">
      <c r="E3" s="7" t="s">
        <v>3</v>
      </c>
      <c r="F3" s="7"/>
      <c r="H3" s="3"/>
      <c r="I3" s="3"/>
      <c r="J3" s="3"/>
    </row>
    <row r="4" spans="2:10">
      <c r="B4" s="1" t="s">
        <v>4</v>
      </c>
      <c r="C4" s="9"/>
      <c r="D4" s="9"/>
      <c r="E4" s="3"/>
      <c r="F4" s="3"/>
      <c r="G4" s="7"/>
      <c r="H4" s="3"/>
      <c r="I4" s="3"/>
      <c r="J4" s="3"/>
    </row>
    <row r="5" spans="2:10">
      <c r="E5" s="3"/>
      <c r="F5" s="3"/>
      <c r="G5" s="7"/>
      <c r="H5" s="3"/>
      <c r="I5" s="3"/>
      <c r="J5" s="3"/>
    </row>
    <row r="6" spans="2:10">
      <c r="B6" s="1" t="s">
        <v>603</v>
      </c>
      <c r="E6" s="3"/>
      <c r="F6" s="3"/>
      <c r="G6" s="7"/>
      <c r="H6" s="3"/>
      <c r="I6" s="3"/>
      <c r="J6" s="3"/>
    </row>
    <row r="7" spans="2:10">
      <c r="E7" s="3"/>
      <c r="F7" s="3"/>
      <c r="G7" s="3"/>
      <c r="H7" s="3"/>
      <c r="I7" s="3"/>
      <c r="J7" s="3"/>
    </row>
    <row r="8" spans="2:10">
      <c r="C8" s="5"/>
      <c r="D8" s="5"/>
      <c r="E8" s="6"/>
      <c r="F8" s="6"/>
      <c r="G8" s="10"/>
      <c r="H8" s="6"/>
      <c r="I8" s="6"/>
      <c r="J8" s="3"/>
    </row>
    <row r="9" spans="2:10">
      <c r="E9" s="7" t="s">
        <v>5</v>
      </c>
      <c r="F9" s="7"/>
      <c r="H9" s="3"/>
      <c r="I9" s="3"/>
      <c r="J9" s="3"/>
    </row>
    <row r="10" spans="2:10">
      <c r="E10" s="3"/>
      <c r="F10" s="3"/>
      <c r="G10" s="7"/>
      <c r="H10" s="3"/>
      <c r="I10" s="3"/>
      <c r="J10" s="3"/>
    </row>
    <row r="11" spans="2:10">
      <c r="B11" s="1" t="s">
        <v>6</v>
      </c>
      <c r="J11" s="3"/>
    </row>
    <row r="12" spans="2:10">
      <c r="I12" s="3"/>
      <c r="J12" s="3"/>
    </row>
    <row r="13" spans="2:10">
      <c r="E13" s="11" t="s">
        <v>7</v>
      </c>
      <c r="F13" s="11"/>
      <c r="H13" s="3"/>
      <c r="I13" s="3"/>
      <c r="J13" s="3"/>
    </row>
    <row r="14" spans="2:10">
      <c r="E14" s="12"/>
      <c r="F14" s="12"/>
      <c r="H14" s="3"/>
      <c r="I14" s="3"/>
      <c r="J14" s="3"/>
    </row>
    <row r="15" spans="2:10">
      <c r="B15" s="13"/>
      <c r="C15" s="14" t="s">
        <v>8</v>
      </c>
      <c r="D15" s="15"/>
      <c r="E15" s="15"/>
      <c r="F15" s="14"/>
      <c r="G15" s="15"/>
      <c r="H15" s="6"/>
      <c r="I15" s="6"/>
      <c r="J15" s="3"/>
    </row>
    <row r="16" spans="2:10">
      <c r="E16" s="16" t="s">
        <v>9</v>
      </c>
      <c r="F16" s="16"/>
      <c r="H16" s="3"/>
      <c r="I16" s="3"/>
      <c r="J16" s="3"/>
    </row>
    <row r="17" spans="1:12">
      <c r="J17" s="3"/>
    </row>
    <row r="18" spans="1:12">
      <c r="B18" s="1" t="s">
        <v>10</v>
      </c>
      <c r="E18" s="12"/>
      <c r="F18" s="12"/>
      <c r="G18" s="3"/>
      <c r="H18" s="3"/>
      <c r="I18" s="3"/>
      <c r="J18" s="3"/>
    </row>
    <row r="19" spans="1:12">
      <c r="E19" s="3"/>
      <c r="F19" s="3"/>
      <c r="G19" s="3"/>
      <c r="H19" s="3"/>
      <c r="I19" s="3"/>
      <c r="J19" s="18"/>
    </row>
    <row r="20" spans="1:12" ht="12.75" customHeight="1">
      <c r="A20" s="137" t="s">
        <v>11</v>
      </c>
      <c r="B20" s="145" t="s">
        <v>12</v>
      </c>
      <c r="C20" s="137" t="s">
        <v>13</v>
      </c>
      <c r="D20" s="20"/>
      <c r="E20" s="136" t="s">
        <v>14</v>
      </c>
      <c r="F20" s="136"/>
      <c r="G20" s="136"/>
      <c r="H20" s="136"/>
      <c r="I20" s="136"/>
      <c r="J20" s="137" t="s">
        <v>15</v>
      </c>
    </row>
    <row r="21" spans="1:12">
      <c r="A21" s="137"/>
      <c r="B21" s="145"/>
      <c r="C21" s="137"/>
      <c r="D21" s="20"/>
      <c r="E21" s="137" t="s">
        <v>16</v>
      </c>
      <c r="F21" s="20"/>
      <c r="G21" s="137" t="s">
        <v>17</v>
      </c>
      <c r="H21" s="137" t="s">
        <v>18</v>
      </c>
      <c r="I21" s="137" t="s">
        <v>19</v>
      </c>
      <c r="J21" s="137"/>
    </row>
    <row r="22" spans="1:12">
      <c r="A22" s="137"/>
      <c r="B22" s="145"/>
      <c r="C22" s="137"/>
      <c r="D22" s="20"/>
      <c r="E22" s="137"/>
      <c r="F22" s="20"/>
      <c r="G22" s="137"/>
      <c r="H22" s="137"/>
      <c r="I22" s="137"/>
      <c r="J22" s="137"/>
    </row>
    <row r="23" spans="1:12">
      <c r="A23" s="137"/>
      <c r="B23" s="145"/>
      <c r="C23" s="137"/>
      <c r="D23" s="20"/>
      <c r="E23" s="137"/>
      <c r="F23" s="20"/>
      <c r="G23" s="137"/>
      <c r="H23" s="137"/>
      <c r="I23" s="137"/>
      <c r="J23" s="137"/>
    </row>
    <row r="24" spans="1:12">
      <c r="A24" s="21">
        <v>1</v>
      </c>
      <c r="B24" s="22">
        <v>2</v>
      </c>
      <c r="C24" s="21">
        <v>3</v>
      </c>
      <c r="D24" s="23"/>
      <c r="E24" s="21">
        <v>4</v>
      </c>
      <c r="F24" s="23"/>
      <c r="G24" s="21">
        <v>5</v>
      </c>
      <c r="H24" s="21">
        <v>6</v>
      </c>
      <c r="I24" s="21">
        <v>7</v>
      </c>
      <c r="J24" s="21">
        <v>8</v>
      </c>
    </row>
    <row r="25" spans="1:12" hidden="1">
      <c r="A25" s="139" t="s">
        <v>20</v>
      </c>
      <c r="B25" s="140"/>
      <c r="C25" s="141"/>
      <c r="D25" s="141"/>
      <c r="E25" s="141"/>
      <c r="F25" s="141"/>
      <c r="G25" s="141"/>
      <c r="H25" s="141"/>
      <c r="I25" s="141"/>
      <c r="J25" s="141"/>
    </row>
    <row r="26" spans="1:12" hidden="1">
      <c r="A26" s="24">
        <v>1</v>
      </c>
      <c r="B26" s="25"/>
      <c r="C26" s="26" t="s">
        <v>21</v>
      </c>
      <c r="D26" s="27"/>
      <c r="E26" s="28"/>
      <c r="F26" s="29"/>
      <c r="G26" s="28"/>
      <c r="H26" s="28"/>
      <c r="I26" s="30"/>
      <c r="J26" s="30">
        <f>E26+G26+H26+I26</f>
        <v>0</v>
      </c>
    </row>
    <row r="27" spans="1:12" hidden="1">
      <c r="A27" s="24">
        <v>2</v>
      </c>
      <c r="B27" s="25"/>
      <c r="C27" s="26" t="s">
        <v>22</v>
      </c>
      <c r="D27" s="27"/>
      <c r="E27" s="28"/>
      <c r="F27" s="29"/>
      <c r="G27" s="28"/>
      <c r="H27" s="28"/>
      <c r="I27" s="30"/>
      <c r="J27" s="30">
        <f>E27+G27+H27+I27</f>
        <v>0</v>
      </c>
    </row>
    <row r="28" spans="1:12" hidden="1">
      <c r="A28" s="31"/>
      <c r="B28" s="25"/>
      <c r="C28" s="32" t="s">
        <v>23</v>
      </c>
      <c r="D28" s="33"/>
      <c r="E28" s="34"/>
      <c r="F28" s="35"/>
      <c r="G28" s="34"/>
      <c r="H28" s="34"/>
      <c r="I28" s="36">
        <f>I26+I27</f>
        <v>0</v>
      </c>
      <c r="J28" s="36">
        <f>E28+G28+H28+I28</f>
        <v>0</v>
      </c>
    </row>
    <row r="29" spans="1:12">
      <c r="A29" s="139" t="s">
        <v>24</v>
      </c>
      <c r="B29" s="140"/>
      <c r="C29" s="141"/>
      <c r="D29" s="141"/>
      <c r="E29" s="141"/>
      <c r="F29" s="141"/>
      <c r="G29" s="141"/>
      <c r="H29" s="141"/>
      <c r="I29" s="141"/>
      <c r="J29" s="141"/>
    </row>
    <row r="30" spans="1:12">
      <c r="A30" s="24">
        <v>3</v>
      </c>
      <c r="B30" s="37" t="s">
        <v>25</v>
      </c>
      <c r="C30" s="26" t="s">
        <v>544</v>
      </c>
      <c r="D30" s="27"/>
      <c r="E30" s="38">
        <f>'ОС 1 '!E13</f>
        <v>449711.06102743512</v>
      </c>
      <c r="F30" s="39"/>
      <c r="G30" s="38">
        <f>'ОС 1 '!G13</f>
        <v>6107.1680629718276</v>
      </c>
      <c r="H30" s="28"/>
      <c r="I30" s="28"/>
      <c r="J30" s="38">
        <f>E30+G30+H30+I30</f>
        <v>455818.22909040697</v>
      </c>
      <c r="K30" s="40"/>
      <c r="L30" s="40"/>
    </row>
    <row r="31" spans="1:12">
      <c r="A31" s="24">
        <v>4</v>
      </c>
      <c r="B31" s="37" t="s">
        <v>26</v>
      </c>
      <c r="C31" s="26" t="s">
        <v>545</v>
      </c>
      <c r="D31" s="27"/>
      <c r="E31" s="38">
        <f>'ОС 2 '!E13</f>
        <v>971674.50585527532</v>
      </c>
      <c r="F31" s="39"/>
      <c r="G31" s="38">
        <f>'ОС 2 '!G13</f>
        <v>16389.625520162033</v>
      </c>
      <c r="H31" s="28"/>
      <c r="I31" s="28"/>
      <c r="J31" s="38">
        <f>E31+G31+H31+I31</f>
        <v>988064.13137543737</v>
      </c>
      <c r="K31" s="40"/>
      <c r="L31" s="40"/>
    </row>
    <row r="32" spans="1:12">
      <c r="A32" s="24">
        <v>5</v>
      </c>
      <c r="B32" s="37" t="s">
        <v>27</v>
      </c>
      <c r="C32" s="26" t="s">
        <v>546</v>
      </c>
      <c r="D32" s="27"/>
      <c r="E32" s="38">
        <f>'ОС 3 '!E13</f>
        <v>1834897.163178025</v>
      </c>
      <c r="F32" s="39"/>
      <c r="G32" s="38">
        <f>'ОС 3 '!G13</f>
        <v>30949.949999999997</v>
      </c>
      <c r="H32" s="28"/>
      <c r="I32" s="28"/>
      <c r="J32" s="38">
        <f>E32+G32+H32+I32</f>
        <v>1865847.113178025</v>
      </c>
      <c r="K32" s="40"/>
    </row>
    <row r="33" spans="1:12">
      <c r="A33" s="24">
        <v>6</v>
      </c>
      <c r="B33" s="37" t="s">
        <v>28</v>
      </c>
      <c r="C33" s="26" t="s">
        <v>547</v>
      </c>
      <c r="D33" s="27"/>
      <c r="E33" s="38">
        <f>'ОС 4'!E13</f>
        <v>423953.25420632632</v>
      </c>
      <c r="F33" s="39"/>
      <c r="G33" s="38">
        <f>'ОС 4'!G13</f>
        <v>7150.9904115264226</v>
      </c>
      <c r="H33" s="28"/>
      <c r="I33" s="28"/>
      <c r="J33" s="38">
        <f>E33+G33+H33+I33</f>
        <v>431104.24461785273</v>
      </c>
      <c r="K33" s="40"/>
      <c r="L33" s="40"/>
    </row>
    <row r="34" spans="1:12">
      <c r="A34" s="31"/>
      <c r="B34" s="25"/>
      <c r="C34" s="32" t="s">
        <v>29</v>
      </c>
      <c r="D34" s="33"/>
      <c r="E34" s="41">
        <f>E30+E31+E32+E33</f>
        <v>3680235.984267062</v>
      </c>
      <c r="F34" s="42"/>
      <c r="G34" s="41">
        <f>G30+G31+G32+G33</f>
        <v>60597.733994660281</v>
      </c>
      <c r="H34" s="41"/>
      <c r="I34" s="41"/>
      <c r="J34" s="41">
        <f>E34+G34+H34+I34</f>
        <v>3740833.7182617225</v>
      </c>
      <c r="L34" s="43"/>
    </row>
    <row r="35" spans="1:12" hidden="1">
      <c r="A35" s="139" t="s">
        <v>30</v>
      </c>
      <c r="B35" s="140"/>
      <c r="C35" s="141"/>
      <c r="D35" s="141"/>
      <c r="E35" s="141"/>
      <c r="F35" s="141"/>
      <c r="G35" s="141"/>
      <c r="H35" s="141"/>
      <c r="I35" s="141"/>
      <c r="J35" s="141"/>
    </row>
    <row r="36" spans="1:12" hidden="1">
      <c r="A36" s="24">
        <v>6</v>
      </c>
      <c r="B36" s="44" t="s">
        <v>31</v>
      </c>
      <c r="C36" s="26" t="s">
        <v>32</v>
      </c>
      <c r="D36" s="27"/>
      <c r="E36" s="38">
        <f>K36</f>
        <v>0</v>
      </c>
      <c r="F36" s="39"/>
      <c r="G36" s="45"/>
      <c r="H36" s="28"/>
      <c r="I36" s="28"/>
      <c r="J36" s="38">
        <f>E36+G36+H36+I36</f>
        <v>0</v>
      </c>
      <c r="K36" s="40"/>
    </row>
    <row r="37" spans="1:12" hidden="1">
      <c r="A37" s="31"/>
      <c r="B37" s="25"/>
      <c r="C37" s="32" t="s">
        <v>33</v>
      </c>
      <c r="D37" s="33"/>
      <c r="E37" s="41">
        <f>E36</f>
        <v>0</v>
      </c>
      <c r="F37" s="42"/>
      <c r="G37" s="41"/>
      <c r="H37" s="41"/>
      <c r="I37" s="41"/>
      <c r="J37" s="41">
        <f>E37+G37+H37+I37</f>
        <v>0</v>
      </c>
    </row>
    <row r="38" spans="1:12">
      <c r="A38" s="139" t="s">
        <v>34</v>
      </c>
      <c r="B38" s="140"/>
      <c r="C38" s="141"/>
      <c r="D38" s="141"/>
      <c r="E38" s="141"/>
      <c r="F38" s="141"/>
      <c r="G38" s="141"/>
      <c r="H38" s="141"/>
      <c r="I38" s="141"/>
      <c r="J38" s="141"/>
    </row>
    <row r="39" spans="1:12">
      <c r="A39" s="24">
        <v>7</v>
      </c>
      <c r="B39" s="37" t="s">
        <v>35</v>
      </c>
      <c r="C39" s="26" t="s">
        <v>592</v>
      </c>
      <c r="D39" s="27"/>
      <c r="E39" s="38">
        <v>297249.05</v>
      </c>
      <c r="F39" s="39"/>
      <c r="G39" s="45"/>
      <c r="H39" s="28"/>
      <c r="I39" s="28"/>
      <c r="J39" s="38">
        <f>E39+G39+H39+I39</f>
        <v>297249.05</v>
      </c>
      <c r="K39" s="40"/>
    </row>
    <row r="40" spans="1:12">
      <c r="A40" s="24">
        <v>8</v>
      </c>
      <c r="B40" s="37" t="s">
        <v>36</v>
      </c>
      <c r="C40" s="26" t="s">
        <v>37</v>
      </c>
      <c r="D40" s="27"/>
      <c r="E40" s="38">
        <v>4373.6499999999996</v>
      </c>
      <c r="F40" s="39"/>
      <c r="G40" s="45"/>
      <c r="H40" s="28"/>
      <c r="I40" s="28"/>
      <c r="J40" s="38">
        <f>E40+G40+H40+I40</f>
        <v>4373.6499999999996</v>
      </c>
      <c r="K40" s="40"/>
    </row>
    <row r="41" spans="1:12">
      <c r="A41" s="24">
        <v>9</v>
      </c>
      <c r="B41" s="37" t="s">
        <v>38</v>
      </c>
      <c r="C41" s="26" t="s">
        <v>39</v>
      </c>
      <c r="D41" s="27"/>
      <c r="E41" s="38">
        <v>61980.97</v>
      </c>
      <c r="F41" s="39"/>
      <c r="G41" s="45"/>
      <c r="H41" s="28"/>
      <c r="I41" s="28"/>
      <c r="J41" s="38">
        <f>E41</f>
        <v>61980.97</v>
      </c>
      <c r="K41" s="40"/>
    </row>
    <row r="42" spans="1:12">
      <c r="A42" s="31"/>
      <c r="B42" s="25"/>
      <c r="C42" s="26" t="s">
        <v>40</v>
      </c>
      <c r="D42" s="27"/>
      <c r="E42" s="38">
        <f>E39+E40+E41</f>
        <v>363603.67000000004</v>
      </c>
      <c r="F42" s="46"/>
      <c r="G42" s="38"/>
      <c r="H42" s="38"/>
      <c r="I42" s="38"/>
      <c r="J42" s="38">
        <f>J39+J40</f>
        <v>301622.7</v>
      </c>
    </row>
    <row r="43" spans="1:12">
      <c r="A43" s="31"/>
      <c r="B43" s="25"/>
      <c r="C43" s="32" t="s">
        <v>41</v>
      </c>
      <c r="D43" s="33"/>
      <c r="E43" s="41">
        <f>E28+E34+E37+E42</f>
        <v>4043839.654267062</v>
      </c>
      <c r="F43" s="42"/>
      <c r="G43" s="41">
        <f>G28+G34+G37+G42</f>
        <v>60597.733994660281</v>
      </c>
      <c r="H43" s="47"/>
      <c r="I43" s="41"/>
      <c r="J43" s="41">
        <f>E43+G43+H43+I43</f>
        <v>4104437.3882617224</v>
      </c>
      <c r="K43" s="40"/>
    </row>
    <row r="44" spans="1:12" hidden="1">
      <c r="A44" s="139" t="s">
        <v>42</v>
      </c>
      <c r="B44" s="140"/>
      <c r="C44" s="141"/>
      <c r="D44" s="141"/>
      <c r="E44" s="141"/>
      <c r="F44" s="141"/>
      <c r="G44" s="141"/>
      <c r="H44" s="141"/>
      <c r="I44" s="141"/>
      <c r="J44" s="141"/>
    </row>
    <row r="45" spans="1:12" ht="25.5" hidden="1">
      <c r="A45" s="48">
        <v>9</v>
      </c>
      <c r="B45" s="44" t="s">
        <v>43</v>
      </c>
      <c r="C45" s="26" t="s">
        <v>44</v>
      </c>
      <c r="D45" s="27"/>
      <c r="E45" s="38"/>
      <c r="F45" s="46"/>
      <c r="G45" s="38"/>
      <c r="H45" s="28"/>
      <c r="I45" s="28"/>
      <c r="J45" s="38">
        <f>E45+G45+H45+I45</f>
        <v>0</v>
      </c>
    </row>
    <row r="46" spans="1:12" hidden="1">
      <c r="A46" s="31"/>
      <c r="B46" s="25"/>
      <c r="C46" s="26" t="s">
        <v>45</v>
      </c>
      <c r="D46" s="27"/>
      <c r="E46" s="38">
        <f>E45</f>
        <v>0</v>
      </c>
      <c r="F46" s="46"/>
      <c r="G46" s="38">
        <f>G45</f>
        <v>0</v>
      </c>
      <c r="H46" s="45"/>
      <c r="I46" s="45"/>
      <c r="J46" s="38">
        <f>E46+G46+H46+I46</f>
        <v>0</v>
      </c>
    </row>
    <row r="47" spans="1:12" hidden="1">
      <c r="A47" s="31"/>
      <c r="B47" s="25"/>
      <c r="C47" s="32" t="s">
        <v>46</v>
      </c>
      <c r="D47" s="33"/>
      <c r="E47" s="41">
        <f>E43+E46</f>
        <v>4043839.654267062</v>
      </c>
      <c r="F47" s="41">
        <f>F43+F46</f>
        <v>0</v>
      </c>
      <c r="G47" s="41">
        <f>G43+G46</f>
        <v>60597.733994660281</v>
      </c>
      <c r="H47" s="47"/>
      <c r="I47" s="41"/>
      <c r="J47" s="41">
        <f>E47+G47+H47+I47</f>
        <v>4104437.3882617224</v>
      </c>
    </row>
    <row r="48" spans="1:12">
      <c r="A48" s="139" t="s">
        <v>47</v>
      </c>
      <c r="B48" s="140"/>
      <c r="C48" s="141"/>
      <c r="D48" s="141"/>
      <c r="E48" s="141"/>
      <c r="F48" s="141"/>
      <c r="G48" s="141"/>
      <c r="H48" s="141"/>
      <c r="I48" s="141"/>
      <c r="J48" s="141"/>
    </row>
    <row r="49" spans="1:14" ht="25.5">
      <c r="A49" s="48">
        <v>10</v>
      </c>
      <c r="B49" s="44" t="s">
        <v>48</v>
      </c>
      <c r="C49" s="26" t="s">
        <v>49</v>
      </c>
      <c r="D49" s="27"/>
      <c r="E49" s="38">
        <f>E47*0.022</f>
        <v>88964.47239387536</v>
      </c>
      <c r="F49" s="46"/>
      <c r="G49" s="38">
        <f>G47*0.022</f>
        <v>1333.1501478825262</v>
      </c>
      <c r="H49" s="28"/>
      <c r="I49" s="28"/>
      <c r="J49" s="38">
        <f>E49+G49+H49+I49</f>
        <v>90297.622541757883</v>
      </c>
    </row>
    <row r="50" spans="1:14">
      <c r="A50" s="31"/>
      <c r="B50" s="25"/>
      <c r="C50" s="26" t="s">
        <v>50</v>
      </c>
      <c r="D50" s="27"/>
      <c r="E50" s="38">
        <f>E49</f>
        <v>88964.47239387536</v>
      </c>
      <c r="F50" s="46"/>
      <c r="G50" s="38">
        <f>G49</f>
        <v>1333.1501478825262</v>
      </c>
      <c r="H50" s="38"/>
      <c r="I50" s="38"/>
      <c r="J50" s="38">
        <f>E50+G50+H50+I50</f>
        <v>90297.622541757883</v>
      </c>
    </row>
    <row r="51" spans="1:14">
      <c r="A51" s="31"/>
      <c r="B51" s="25"/>
      <c r="C51" s="32" t="s">
        <v>51</v>
      </c>
      <c r="D51" s="33"/>
      <c r="E51" s="41">
        <f>E47+E50</f>
        <v>4132804.1266609374</v>
      </c>
      <c r="F51" s="42"/>
      <c r="G51" s="41">
        <f>G47+G50</f>
        <v>61930.884142542804</v>
      </c>
      <c r="H51" s="41"/>
      <c r="I51" s="41"/>
      <c r="J51" s="41">
        <f>E51+G51+H51+I51</f>
        <v>4194735.0108034806</v>
      </c>
    </row>
    <row r="52" spans="1:14" hidden="1">
      <c r="A52" s="139" t="s">
        <v>52</v>
      </c>
      <c r="B52" s="140"/>
      <c r="C52" s="141"/>
      <c r="D52" s="141"/>
      <c r="E52" s="141"/>
      <c r="F52" s="141"/>
      <c r="G52" s="141"/>
      <c r="H52" s="141"/>
      <c r="I52" s="141"/>
      <c r="J52" s="141"/>
    </row>
    <row r="53" spans="1:14" ht="25.5" hidden="1">
      <c r="A53" s="48">
        <v>11</v>
      </c>
      <c r="B53" s="44" t="s">
        <v>53</v>
      </c>
      <c r="C53" s="26" t="s">
        <v>54</v>
      </c>
      <c r="D53" s="27"/>
      <c r="E53" s="26"/>
      <c r="F53" s="27"/>
      <c r="G53" s="26"/>
      <c r="H53" s="26"/>
      <c r="I53" s="38"/>
      <c r="J53" s="49">
        <f>I53</f>
        <v>0</v>
      </c>
      <c r="K53" s="138"/>
    </row>
    <row r="54" spans="1:14" ht="25.5" hidden="1">
      <c r="A54" s="48">
        <v>12</v>
      </c>
      <c r="B54" s="44" t="s">
        <v>53</v>
      </c>
      <c r="C54" s="26" t="s">
        <v>55</v>
      </c>
      <c r="D54" s="27"/>
      <c r="E54" s="28"/>
      <c r="F54" s="29"/>
      <c r="G54" s="28"/>
      <c r="H54" s="28"/>
      <c r="I54" s="38"/>
      <c r="J54" s="49">
        <f>I54</f>
        <v>0</v>
      </c>
      <c r="K54" s="138"/>
    </row>
    <row r="55" spans="1:14" ht="25.5" hidden="1">
      <c r="A55" s="48">
        <v>13</v>
      </c>
      <c r="B55" s="44" t="s">
        <v>56</v>
      </c>
      <c r="C55" s="26" t="s">
        <v>57</v>
      </c>
      <c r="D55" s="27"/>
      <c r="E55" s="28"/>
      <c r="F55" s="29"/>
      <c r="G55" s="28"/>
      <c r="H55" s="28"/>
      <c r="I55" s="38"/>
      <c r="J55" s="38">
        <f>I55</f>
        <v>0</v>
      </c>
    </row>
    <row r="56" spans="1:14" hidden="1">
      <c r="A56" s="31"/>
      <c r="B56" s="25"/>
      <c r="C56" s="26" t="s">
        <v>58</v>
      </c>
      <c r="D56" s="27"/>
      <c r="E56" s="28"/>
      <c r="F56" s="29"/>
      <c r="G56" s="28"/>
      <c r="H56" s="28"/>
      <c r="I56" s="38">
        <f>I54+I55+I53</f>
        <v>0</v>
      </c>
      <c r="J56" s="38">
        <f>I56</f>
        <v>0</v>
      </c>
      <c r="K56" s="40"/>
    </row>
    <row r="57" spans="1:14" hidden="1">
      <c r="A57" s="31"/>
      <c r="B57" s="25"/>
      <c r="C57" s="32" t="s">
        <v>59</v>
      </c>
      <c r="D57" s="33"/>
      <c r="E57" s="41" t="e">
        <f>E51+#REF!+E56</f>
        <v>#REF!</v>
      </c>
      <c r="F57" s="41" t="e">
        <f>F51+#REF!+F56</f>
        <v>#REF!</v>
      </c>
      <c r="G57" s="41" t="e">
        <f>G51+#REF!+G56</f>
        <v>#REF!</v>
      </c>
      <c r="H57" s="41"/>
      <c r="I57" s="41" t="e">
        <f>#REF!+I56</f>
        <v>#REF!</v>
      </c>
      <c r="J57" s="41" t="e">
        <f>E57+G57+H57+I57</f>
        <v>#REF!</v>
      </c>
      <c r="N57" s="40"/>
    </row>
    <row r="58" spans="1:14">
      <c r="A58" s="139" t="s">
        <v>60</v>
      </c>
      <c r="B58" s="140"/>
      <c r="C58" s="141"/>
      <c r="D58" s="141"/>
      <c r="E58" s="141"/>
      <c r="F58" s="141"/>
      <c r="G58" s="141"/>
      <c r="H58" s="141"/>
      <c r="I58" s="141"/>
      <c r="J58" s="141"/>
    </row>
    <row r="59" spans="1:14" ht="25.5">
      <c r="A59" s="48">
        <v>14</v>
      </c>
      <c r="B59" s="44" t="s">
        <v>61</v>
      </c>
      <c r="C59" s="26" t="s">
        <v>60</v>
      </c>
      <c r="D59" s="27"/>
      <c r="E59" s="38">
        <f>E51*0.02</f>
        <v>82656.082533218752</v>
      </c>
      <c r="F59" s="46"/>
      <c r="G59" s="38">
        <f>G51*0.02</f>
        <v>1238.617682850856</v>
      </c>
      <c r="H59" s="38"/>
      <c r="I59" s="38"/>
      <c r="J59" s="38">
        <f>E59+G59+H59+I59</f>
        <v>83894.700216069614</v>
      </c>
    </row>
    <row r="60" spans="1:14">
      <c r="A60" s="31"/>
      <c r="B60" s="25"/>
      <c r="C60" s="26" t="s">
        <v>62</v>
      </c>
      <c r="D60" s="27"/>
      <c r="E60" s="38">
        <f>E59</f>
        <v>82656.082533218752</v>
      </c>
      <c r="F60" s="46"/>
      <c r="G60" s="38">
        <f>G59</f>
        <v>1238.617682850856</v>
      </c>
      <c r="H60" s="38"/>
      <c r="I60" s="38"/>
      <c r="J60" s="38">
        <f>E60+G60+H60+I60</f>
        <v>83894.700216069614</v>
      </c>
    </row>
    <row r="61" spans="1:14">
      <c r="A61" s="31"/>
      <c r="B61" s="25"/>
      <c r="C61" s="32" t="s">
        <v>63</v>
      </c>
      <c r="D61" s="33"/>
      <c r="E61" s="41">
        <f>E51+E60</f>
        <v>4215460.2091941563</v>
      </c>
      <c r="F61" s="42"/>
      <c r="G61" s="41">
        <f>G51+G60</f>
        <v>63169.501825393658</v>
      </c>
      <c r="H61" s="41"/>
      <c r="I61" s="41"/>
      <c r="J61" s="41">
        <f>E61+G61+H61+I61</f>
        <v>4278629.7110195505</v>
      </c>
      <c r="K61" s="40"/>
      <c r="N61" s="40"/>
    </row>
    <row r="62" spans="1:14">
      <c r="A62" s="142" t="s">
        <v>64</v>
      </c>
      <c r="B62" s="143"/>
      <c r="C62" s="143"/>
      <c r="D62" s="143"/>
      <c r="E62" s="143"/>
      <c r="F62" s="143"/>
      <c r="G62" s="143"/>
      <c r="H62" s="143"/>
      <c r="I62" s="143"/>
      <c r="J62" s="144"/>
    </row>
    <row r="63" spans="1:14">
      <c r="A63" s="31">
        <v>15</v>
      </c>
      <c r="B63" s="50" t="s">
        <v>560</v>
      </c>
      <c r="C63" s="133" t="s">
        <v>605</v>
      </c>
      <c r="D63" s="27"/>
      <c r="E63" s="38">
        <f>E61*2.9696</f>
        <v>12518230.637222966</v>
      </c>
      <c r="F63" s="38">
        <f t="shared" ref="F63" si="0">F61*2.97</f>
        <v>0</v>
      </c>
      <c r="G63" s="38">
        <f>G61*2.9696</f>
        <v>187588.15262068898</v>
      </c>
      <c r="H63" s="38"/>
      <c r="I63" s="38"/>
      <c r="J63" s="38">
        <f>E63+G63</f>
        <v>12705818.789843654</v>
      </c>
      <c r="K63" s="40"/>
    </row>
    <row r="64" spans="1:14">
      <c r="A64" s="31"/>
      <c r="B64" s="44"/>
      <c r="C64" s="32" t="s">
        <v>65</v>
      </c>
      <c r="D64" s="33"/>
      <c r="E64" s="41">
        <f>E63</f>
        <v>12518230.637222966</v>
      </c>
      <c r="F64" s="41">
        <f t="shared" ref="F64:G64" si="1">F63</f>
        <v>0</v>
      </c>
      <c r="G64" s="41">
        <f t="shared" si="1"/>
        <v>187588.15262068898</v>
      </c>
      <c r="H64" s="41"/>
      <c r="I64" s="41"/>
      <c r="J64" s="38">
        <f>E64+G64</f>
        <v>12705818.789843654</v>
      </c>
      <c r="K64" s="40"/>
      <c r="L64" s="40"/>
    </row>
    <row r="65" spans="1:13">
      <c r="A65" s="139" t="s">
        <v>66</v>
      </c>
      <c r="B65" s="140"/>
      <c r="C65" s="141"/>
      <c r="D65" s="141"/>
      <c r="E65" s="141"/>
      <c r="F65" s="141"/>
      <c r="G65" s="141"/>
      <c r="H65" s="141"/>
      <c r="I65" s="141"/>
      <c r="J65" s="141"/>
    </row>
    <row r="66" spans="1:13">
      <c r="A66" s="24">
        <v>17</v>
      </c>
      <c r="B66" s="25"/>
      <c r="C66" s="26" t="s">
        <v>67</v>
      </c>
      <c r="D66" s="27"/>
      <c r="E66" s="38">
        <f>E64*0.18</f>
        <v>2253281.5147001338</v>
      </c>
      <c r="F66" s="46"/>
      <c r="G66" s="38">
        <f>G64*0.18</f>
        <v>33765.867471724014</v>
      </c>
      <c r="H66" s="38"/>
      <c r="I66" s="38"/>
      <c r="J66" s="38">
        <f>E66+G66+H66+I66</f>
        <v>2287047.3821718576</v>
      </c>
    </row>
    <row r="67" spans="1:13">
      <c r="A67" s="31"/>
      <c r="B67" s="25"/>
      <c r="C67" s="26" t="s">
        <v>68</v>
      </c>
      <c r="D67" s="27"/>
      <c r="E67" s="38">
        <f>E66</f>
        <v>2253281.5147001338</v>
      </c>
      <c r="F67" s="46"/>
      <c r="G67" s="38">
        <f>G66</f>
        <v>33765.867471724014</v>
      </c>
      <c r="H67" s="28"/>
      <c r="I67" s="38"/>
      <c r="J67" s="38">
        <f>E67+G67+H67+I67</f>
        <v>2287047.3821718576</v>
      </c>
    </row>
    <row r="68" spans="1:13">
      <c r="A68" s="31"/>
      <c r="B68" s="25"/>
      <c r="C68" s="32" t="s">
        <v>69</v>
      </c>
      <c r="D68" s="33"/>
      <c r="E68" s="41">
        <f>E64+E67</f>
        <v>14771512.1519231</v>
      </c>
      <c r="F68" s="41">
        <f>F64+F67</f>
        <v>0</v>
      </c>
      <c r="G68" s="41">
        <f>G64+G67</f>
        <v>221354.020092413</v>
      </c>
      <c r="H68" s="41"/>
      <c r="I68" s="41"/>
      <c r="J68" s="41">
        <f>E68+G68+H68+I68</f>
        <v>14992866.172015512</v>
      </c>
      <c r="K68" s="40"/>
      <c r="L68" s="40"/>
      <c r="M68" s="40"/>
    </row>
    <row r="69" spans="1:13">
      <c r="J69" s="135"/>
    </row>
    <row r="70" spans="1:13" hidden="1">
      <c r="J70" s="51">
        <f>J68/L70</f>
        <v>23499.421908771827</v>
      </c>
      <c r="K70" t="s">
        <v>567</v>
      </c>
      <c r="L70">
        <v>638.01</v>
      </c>
    </row>
    <row r="71" spans="1:13">
      <c r="J71" s="134"/>
    </row>
    <row r="73" spans="1:13">
      <c r="J73" s="51"/>
    </row>
    <row r="74" spans="1:13">
      <c r="C74" s="2" t="s">
        <v>70</v>
      </c>
      <c r="J74" s="51"/>
    </row>
    <row r="75" spans="1:13">
      <c r="C75" s="2" t="s">
        <v>71</v>
      </c>
    </row>
  </sheetData>
  <mergeCells count="20">
    <mergeCell ref="A65:J65"/>
    <mergeCell ref="A25:J25"/>
    <mergeCell ref="A29:J29"/>
    <mergeCell ref="A35:J35"/>
    <mergeCell ref="A38:J38"/>
    <mergeCell ref="A48:J48"/>
    <mergeCell ref="E20:I20"/>
    <mergeCell ref="J20:J23"/>
    <mergeCell ref="K53:K54"/>
    <mergeCell ref="A58:J58"/>
    <mergeCell ref="A62:J62"/>
    <mergeCell ref="G21:G23"/>
    <mergeCell ref="A44:J44"/>
    <mergeCell ref="I21:I23"/>
    <mergeCell ref="A52:J52"/>
    <mergeCell ref="A20:A23"/>
    <mergeCell ref="B20:B23"/>
    <mergeCell ref="C20:C23"/>
    <mergeCell ref="E21:E23"/>
    <mergeCell ref="H21:H23"/>
  </mergeCells>
  <pageMargins left="0.78740157480314965" right="0.39370078740157483" top="0.43307086614173229" bottom="0.47244094488188981" header="0.23622047244094491" footer="0.2362204724409449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20"/>
  <sheetViews>
    <sheetView showGridLines="0" workbookViewId="0">
      <selection activeCell="E13" sqref="E13"/>
    </sheetView>
  </sheetViews>
  <sheetFormatPr defaultRowHeight="12.75"/>
  <cols>
    <col min="1" max="1" width="5" style="17" customWidth="1"/>
    <col min="2" max="2" width="17.85546875" style="1" customWidth="1"/>
    <col min="3" max="3" width="48.42578125" style="2" customWidth="1"/>
    <col min="4" max="4" width="12" style="2" hidden="1" customWidth="1"/>
    <col min="5" max="5" width="12.28515625" style="8" customWidth="1"/>
    <col min="6" max="6" width="12.28515625" style="8" hidden="1" customWidth="1"/>
    <col min="7" max="7" width="13" style="8" customWidth="1"/>
    <col min="8" max="8" width="13.42578125" style="8" customWidth="1"/>
    <col min="9" max="9" width="12.5703125" style="8" customWidth="1"/>
    <col min="10" max="10" width="13.42578125" style="8" customWidth="1"/>
    <col min="11" max="11" width="12.140625" customWidth="1"/>
    <col min="12" max="12" width="9.5703125" customWidth="1"/>
    <col min="13" max="13" width="10.5703125" customWidth="1"/>
    <col min="14" max="14" width="9.5703125" customWidth="1"/>
    <col min="15" max="15" width="9.140625" customWidth="1"/>
  </cols>
  <sheetData>
    <row r="1" spans="1:10">
      <c r="I1" s="3"/>
      <c r="J1" s="3"/>
    </row>
    <row r="2" spans="1:10">
      <c r="E2" s="11" t="s">
        <v>413</v>
      </c>
      <c r="F2" s="11"/>
      <c r="H2" s="3"/>
      <c r="I2" s="3"/>
      <c r="J2" s="3"/>
    </row>
    <row r="3" spans="1:10">
      <c r="E3" s="12"/>
      <c r="F3" s="12"/>
      <c r="H3" s="3"/>
      <c r="I3" s="3"/>
      <c r="J3" s="3"/>
    </row>
    <row r="4" spans="1:10">
      <c r="B4" s="89"/>
      <c r="C4" s="90"/>
      <c r="D4" s="90"/>
      <c r="E4" s="6" t="s">
        <v>414</v>
      </c>
      <c r="F4" s="6"/>
      <c r="G4" s="90"/>
      <c r="H4" s="6"/>
      <c r="I4" s="6"/>
      <c r="J4" s="3"/>
    </row>
    <row r="5" spans="1:10">
      <c r="E5" s="16" t="s">
        <v>9</v>
      </c>
      <c r="F5" s="16"/>
      <c r="H5" s="3"/>
      <c r="I5" s="3"/>
      <c r="J5" s="3"/>
    </row>
    <row r="6" spans="1:10">
      <c r="E6" s="3"/>
      <c r="F6" s="3"/>
      <c r="G6" s="3"/>
      <c r="H6" s="3"/>
      <c r="I6" s="3"/>
      <c r="J6" s="18"/>
    </row>
    <row r="7" spans="1:10" ht="12.75" customHeight="1">
      <c r="A7" s="137" t="s">
        <v>11</v>
      </c>
      <c r="B7" s="145" t="s">
        <v>12</v>
      </c>
      <c r="C7" s="137" t="s">
        <v>13</v>
      </c>
      <c r="D7" s="20"/>
      <c r="E7" s="136" t="s">
        <v>14</v>
      </c>
      <c r="F7" s="136"/>
      <c r="G7" s="136"/>
      <c r="H7" s="136"/>
      <c r="I7" s="136"/>
      <c r="J7" s="137" t="s">
        <v>15</v>
      </c>
    </row>
    <row r="8" spans="1:10">
      <c r="A8" s="137"/>
      <c r="B8" s="145"/>
      <c r="C8" s="137"/>
      <c r="D8" s="20"/>
      <c r="E8" s="137" t="s">
        <v>16</v>
      </c>
      <c r="F8" s="20"/>
      <c r="G8" s="137" t="s">
        <v>17</v>
      </c>
      <c r="H8" s="137" t="s">
        <v>18</v>
      </c>
      <c r="I8" s="137" t="s">
        <v>19</v>
      </c>
      <c r="J8" s="137"/>
    </row>
    <row r="9" spans="1:10">
      <c r="A9" s="137"/>
      <c r="B9" s="145"/>
      <c r="C9" s="137"/>
      <c r="D9" s="20"/>
      <c r="E9" s="137"/>
      <c r="F9" s="20"/>
      <c r="G9" s="137"/>
      <c r="H9" s="137"/>
      <c r="I9" s="137"/>
      <c r="J9" s="137"/>
    </row>
    <row r="10" spans="1:10">
      <c r="A10" s="137"/>
      <c r="B10" s="145"/>
      <c r="C10" s="137"/>
      <c r="D10" s="20"/>
      <c r="E10" s="137"/>
      <c r="F10" s="20"/>
      <c r="G10" s="137"/>
      <c r="H10" s="137"/>
      <c r="I10" s="137"/>
      <c r="J10" s="137"/>
    </row>
    <row r="11" spans="1:10">
      <c r="A11" s="48">
        <v>1</v>
      </c>
      <c r="B11" s="19" t="s">
        <v>415</v>
      </c>
      <c r="C11" s="91" t="s">
        <v>416</v>
      </c>
      <c r="D11" s="20"/>
      <c r="E11" s="92">
        <f>'Тип 1'!J191</f>
        <v>449561.89</v>
      </c>
      <c r="F11" s="93"/>
      <c r="G11" s="94"/>
      <c r="H11" s="94"/>
      <c r="I11" s="94"/>
      <c r="J11" s="92">
        <f>E11+G11+H11+I11</f>
        <v>449561.89</v>
      </c>
    </row>
    <row r="12" spans="1:10" ht="25.5">
      <c r="A12" s="48">
        <v>2</v>
      </c>
      <c r="B12" s="19" t="s">
        <v>417</v>
      </c>
      <c r="C12" s="91" t="s">
        <v>418</v>
      </c>
      <c r="D12" s="20"/>
      <c r="E12" s="92">
        <f>'ЭО тип 1'!J67</f>
        <v>149.17102743509483</v>
      </c>
      <c r="F12" s="93"/>
      <c r="G12" s="92">
        <f>'ЭО тип 1'!J68</f>
        <v>6107.1680629718276</v>
      </c>
      <c r="H12" s="94"/>
      <c r="I12" s="94"/>
      <c r="J12" s="92">
        <f>E12+G12+H12+I12</f>
        <v>6256.339090406922</v>
      </c>
    </row>
    <row r="13" spans="1:10">
      <c r="A13" s="48"/>
      <c r="B13" s="19"/>
      <c r="C13" s="95" t="s">
        <v>419</v>
      </c>
      <c r="D13" s="20"/>
      <c r="E13" s="97">
        <f>E11+E12</f>
        <v>449711.06102743512</v>
      </c>
      <c r="F13" s="96">
        <f>F11+F12</f>
        <v>0</v>
      </c>
      <c r="G13" s="97">
        <f>G11+G12</f>
        <v>6107.1680629718276</v>
      </c>
      <c r="H13" s="96"/>
      <c r="I13" s="96"/>
      <c r="J13" s="97">
        <f>J11+J12</f>
        <v>455818.22909040691</v>
      </c>
    </row>
    <row r="14" spans="1:10" ht="25.5">
      <c r="A14" s="48"/>
      <c r="B14" s="44" t="s">
        <v>43</v>
      </c>
      <c r="C14" s="26" t="s">
        <v>44</v>
      </c>
      <c r="D14" s="20"/>
      <c r="E14" s="92">
        <f>E13*0.011</f>
        <v>4946.8216713017864</v>
      </c>
      <c r="F14" s="92">
        <f>F13*0.011</f>
        <v>0</v>
      </c>
      <c r="G14" s="92">
        <f>G13*0.011</f>
        <v>67.178848692690096</v>
      </c>
      <c r="H14" s="92"/>
      <c r="I14" s="92"/>
      <c r="J14" s="92">
        <f>J13*0.011</f>
        <v>5014.0005199944753</v>
      </c>
    </row>
    <row r="15" spans="1:10">
      <c r="A15" s="48"/>
      <c r="B15" s="19"/>
      <c r="C15" s="95" t="s">
        <v>420</v>
      </c>
      <c r="D15" s="20"/>
      <c r="E15" s="97">
        <f>E13+E14</f>
        <v>454657.88269873691</v>
      </c>
      <c r="F15" s="97">
        <f>F13+F14</f>
        <v>0</v>
      </c>
      <c r="G15" s="97">
        <f>G13+G14</f>
        <v>6174.3469116645174</v>
      </c>
      <c r="H15" s="97"/>
      <c r="I15" s="97"/>
      <c r="J15" s="97">
        <f>J13+J14</f>
        <v>460832.22961040138</v>
      </c>
    </row>
    <row r="16" spans="1:10" ht="25.5">
      <c r="A16" s="48"/>
      <c r="B16" s="44" t="s">
        <v>48</v>
      </c>
      <c r="C16" s="26" t="s">
        <v>49</v>
      </c>
      <c r="D16" s="20"/>
      <c r="E16" s="92">
        <f>E15*0.022</f>
        <v>10002.473419372211</v>
      </c>
      <c r="F16" s="92">
        <f>F15*0.022</f>
        <v>0</v>
      </c>
      <c r="G16" s="92">
        <f>G15*0.022</f>
        <v>135.83563205661937</v>
      </c>
      <c r="H16" s="92"/>
      <c r="I16" s="92"/>
      <c r="J16" s="92">
        <f>J15*0.022</f>
        <v>10138.309051428831</v>
      </c>
    </row>
    <row r="17" spans="1:10">
      <c r="A17" s="48"/>
      <c r="B17" s="19"/>
      <c r="C17" s="95" t="s">
        <v>419</v>
      </c>
      <c r="D17" s="20"/>
      <c r="E17" s="97">
        <f>E15+E16</f>
        <v>464660.35611810914</v>
      </c>
      <c r="F17" s="97">
        <f>F15+F16</f>
        <v>0</v>
      </c>
      <c r="G17" s="97">
        <f>G15+G16</f>
        <v>6310.1825437211364</v>
      </c>
      <c r="H17" s="97"/>
      <c r="I17" s="97"/>
      <c r="J17" s="97">
        <f>J15+J16</f>
        <v>470970.53866183019</v>
      </c>
    </row>
    <row r="18" spans="1:10">
      <c r="J18" s="51"/>
    </row>
    <row r="19" spans="1:10">
      <c r="C19" s="2" t="s">
        <v>70</v>
      </c>
    </row>
    <row r="20" spans="1:10">
      <c r="C20" s="2" t="s">
        <v>71</v>
      </c>
    </row>
  </sheetData>
  <mergeCells count="9">
    <mergeCell ref="A7:A10"/>
    <mergeCell ref="B7:B10"/>
    <mergeCell ref="C7:C10"/>
    <mergeCell ref="E7:I7"/>
    <mergeCell ref="J7:J10"/>
    <mergeCell ref="E8:E10"/>
    <mergeCell ref="G8:G10"/>
    <mergeCell ref="H8:H10"/>
    <mergeCell ref="I8:I10"/>
  </mergeCells>
  <pageMargins left="0.78740157480314965" right="0.39370078740157483" top="0.43307086614173229" bottom="0.47244094488188981" header="0.23622047244094491" footer="0.2362204724409449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429"/>
  <sheetViews>
    <sheetView showGridLines="0" topLeftCell="A169" zoomScaleNormal="75" zoomScaleSheetLayoutView="75" workbookViewId="0">
      <selection activeCell="R192" sqref="R192"/>
    </sheetView>
  </sheetViews>
  <sheetFormatPr defaultRowHeight="12.75" outlineLevelRow="2"/>
  <cols>
    <col min="1" max="1" width="3.28515625" style="57" customWidth="1"/>
    <col min="2" max="2" width="9.7109375" style="56" customWidth="1"/>
    <col min="3" max="3" width="34.28515625" style="55" customWidth="1"/>
    <col min="4" max="4" width="7.7109375" style="54" customWidth="1"/>
    <col min="5" max="5" width="11.7109375" style="53" customWidth="1"/>
    <col min="6" max="6" width="7.7109375" style="52" customWidth="1"/>
    <col min="7" max="9" width="6.7109375" style="52" customWidth="1"/>
    <col min="10" max="10" width="7.7109375" style="52" customWidth="1"/>
    <col min="11" max="17" width="6.7109375" style="52" customWidth="1"/>
  </cols>
  <sheetData>
    <row r="1" spans="1:18" outlineLevel="2">
      <c r="A1" s="88" t="s">
        <v>366</v>
      </c>
      <c r="C1" s="72"/>
      <c r="D1" s="71"/>
      <c r="E1" s="17"/>
      <c r="F1" s="8"/>
      <c r="G1" s="8"/>
      <c r="H1" s="8"/>
      <c r="I1" s="8"/>
      <c r="J1" s="8"/>
      <c r="K1" s="8"/>
      <c r="L1" s="8"/>
      <c r="M1" s="87" t="s">
        <v>365</v>
      </c>
      <c r="O1" s="8"/>
      <c r="P1" s="8"/>
      <c r="Q1" s="8"/>
    </row>
    <row r="2" spans="1:18" outlineLevel="1">
      <c r="A2" s="1"/>
      <c r="C2" s="72"/>
      <c r="D2" s="71"/>
      <c r="E2" s="17"/>
      <c r="F2" s="8"/>
      <c r="G2" s="8"/>
      <c r="H2" s="8"/>
      <c r="I2" s="8"/>
      <c r="J2" s="8"/>
      <c r="K2" s="8"/>
      <c r="L2" s="8"/>
      <c r="M2" s="1"/>
      <c r="O2" s="8"/>
      <c r="P2" s="8"/>
      <c r="Q2" s="8"/>
    </row>
    <row r="3" spans="1:18" outlineLevel="1">
      <c r="A3" s="1"/>
      <c r="C3" s="72"/>
      <c r="D3" s="71"/>
      <c r="E3" s="17"/>
      <c r="F3" s="8"/>
      <c r="G3" s="8"/>
      <c r="H3" s="8"/>
      <c r="I3" s="8"/>
      <c r="J3" s="8"/>
      <c r="K3" s="8"/>
      <c r="L3" s="8"/>
      <c r="M3" s="1"/>
      <c r="O3" s="8"/>
      <c r="P3" s="8"/>
      <c r="Q3" s="8"/>
    </row>
    <row r="4" spans="1:18" outlineLevel="1">
      <c r="A4" s="1" t="s">
        <v>364</v>
      </c>
      <c r="C4" s="72"/>
      <c r="D4" s="71"/>
      <c r="E4" s="17"/>
      <c r="F4" s="8"/>
      <c r="G4" s="8"/>
      <c r="H4" s="8"/>
      <c r="I4" s="8"/>
      <c r="J4" s="8"/>
      <c r="K4" s="8"/>
      <c r="L4" s="8"/>
      <c r="M4" s="1" t="s">
        <v>364</v>
      </c>
      <c r="O4" s="8"/>
      <c r="P4" s="8"/>
      <c r="Q4" s="8"/>
      <c r="R4" s="86"/>
    </row>
    <row r="5" spans="1:18" outlineLevel="1">
      <c r="A5" s="1" t="s">
        <v>363</v>
      </c>
      <c r="C5" s="72"/>
      <c r="D5" s="71"/>
      <c r="E5" s="17"/>
      <c r="F5" s="8"/>
      <c r="G5" s="8"/>
      <c r="H5" s="8"/>
      <c r="I5" s="8"/>
      <c r="J5" s="8"/>
      <c r="K5" s="8"/>
      <c r="L5" s="8"/>
      <c r="M5" s="2" t="s">
        <v>362</v>
      </c>
      <c r="O5" s="8"/>
      <c r="P5" s="8"/>
      <c r="Q5" s="8"/>
    </row>
    <row r="6" spans="1:18">
      <c r="A6" s="17"/>
      <c r="B6" s="1"/>
      <c r="C6" s="72"/>
      <c r="D6" s="71"/>
      <c r="E6" s="76"/>
      <c r="F6" s="79"/>
      <c r="G6" s="79"/>
      <c r="H6" s="108" t="s">
        <v>414</v>
      </c>
      <c r="I6" s="79"/>
      <c r="J6" s="79"/>
      <c r="K6" s="8"/>
      <c r="L6" s="8"/>
      <c r="M6" s="8"/>
      <c r="N6" s="8"/>
      <c r="O6" s="8"/>
      <c r="P6" s="8"/>
      <c r="Q6" s="8"/>
    </row>
    <row r="7" spans="1:18">
      <c r="A7" s="17"/>
      <c r="B7" s="1"/>
      <c r="C7" s="72"/>
      <c r="D7" s="71"/>
      <c r="E7" s="85"/>
      <c r="F7" s="79"/>
      <c r="G7" s="79"/>
      <c r="H7" s="103" t="s">
        <v>9</v>
      </c>
      <c r="I7" s="103"/>
      <c r="J7" s="79"/>
      <c r="K7" s="8"/>
      <c r="L7" s="8"/>
      <c r="M7" s="8"/>
      <c r="N7" s="8"/>
      <c r="O7" s="8"/>
      <c r="P7" s="8"/>
      <c r="Q7" s="8"/>
    </row>
    <row r="8" spans="1:18">
      <c r="A8" s="17"/>
      <c r="B8" s="1"/>
      <c r="C8" s="72"/>
      <c r="D8" s="71"/>
      <c r="E8" s="7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>
      <c r="A9" s="17"/>
      <c r="B9" s="1"/>
      <c r="C9" s="72"/>
      <c r="D9" s="71"/>
      <c r="E9" s="76"/>
      <c r="F9" s="8"/>
      <c r="G9" s="8"/>
      <c r="H9" s="84" t="s">
        <v>361</v>
      </c>
      <c r="I9" s="84"/>
      <c r="J9" s="8"/>
      <c r="K9" s="8"/>
      <c r="L9" s="8"/>
      <c r="M9" s="8"/>
      <c r="N9" s="8"/>
      <c r="O9" s="8"/>
      <c r="P9" s="8"/>
      <c r="Q9" s="8"/>
    </row>
    <row r="10" spans="1:18">
      <c r="A10" s="17"/>
      <c r="B10" s="1"/>
      <c r="C10" s="72"/>
      <c r="D10" s="71"/>
      <c r="E10" s="76"/>
      <c r="F10" s="8"/>
      <c r="G10" s="8"/>
      <c r="H10" s="17" t="s">
        <v>360</v>
      </c>
      <c r="I10" s="17"/>
      <c r="J10" s="8"/>
      <c r="K10" s="8"/>
      <c r="L10" s="8"/>
      <c r="M10" s="8"/>
      <c r="N10" s="8"/>
      <c r="O10" s="8"/>
      <c r="P10" s="8"/>
      <c r="Q10" s="8"/>
    </row>
    <row r="11" spans="1:18">
      <c r="A11" s="17"/>
      <c r="B11" s="1"/>
      <c r="C11" s="72"/>
      <c r="D11" s="71"/>
      <c r="E11" s="7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17"/>
      <c r="B12" s="1"/>
      <c r="C12" s="83" t="s">
        <v>359</v>
      </c>
      <c r="D12" s="5" t="s">
        <v>564</v>
      </c>
      <c r="E12" s="74"/>
      <c r="F12" s="8"/>
      <c r="G12" s="8"/>
      <c r="H12" s="17"/>
      <c r="I12" s="8"/>
      <c r="J12" s="8"/>
      <c r="K12" s="10"/>
      <c r="L12" s="10"/>
      <c r="M12" s="8"/>
      <c r="N12" s="8"/>
      <c r="O12" s="8"/>
      <c r="P12" s="8"/>
      <c r="Q12" s="8"/>
    </row>
    <row r="13" spans="1:18">
      <c r="A13" s="17"/>
      <c r="B13" s="1"/>
      <c r="C13" s="72"/>
      <c r="D13" s="71"/>
      <c r="E13" s="82"/>
      <c r="F13" s="80"/>
      <c r="G13" s="80"/>
      <c r="H13" s="81" t="s">
        <v>358</v>
      </c>
      <c r="I13" s="81"/>
      <c r="J13" s="80"/>
      <c r="K13" s="79"/>
      <c r="L13" s="8"/>
      <c r="M13" s="8"/>
      <c r="N13" s="8"/>
      <c r="O13" s="8"/>
      <c r="P13" s="8"/>
      <c r="Q13" s="8"/>
    </row>
    <row r="14" spans="1:18">
      <c r="A14" s="78"/>
      <c r="B14" s="77"/>
      <c r="C14" s="72"/>
      <c r="D14" s="71"/>
      <c r="E14" s="7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8" ht="14.25">
      <c r="A15" s="17"/>
      <c r="B15" s="1"/>
      <c r="C15" s="72"/>
      <c r="D15" s="74" t="s">
        <v>357</v>
      </c>
      <c r="E15" s="17"/>
      <c r="F15" s="8"/>
      <c r="G15" s="8"/>
      <c r="H15" s="8"/>
      <c r="I15" s="74"/>
      <c r="J15" s="74"/>
      <c r="K15" s="8"/>
      <c r="L15" s="8"/>
      <c r="M15" s="8"/>
      <c r="N15" s="8"/>
      <c r="O15" s="8"/>
      <c r="P15" s="8"/>
      <c r="Q15" s="8"/>
      <c r="R15" s="75"/>
    </row>
    <row r="16" spans="1:18">
      <c r="A16" s="17"/>
      <c r="B16" s="1"/>
      <c r="C16" s="72"/>
      <c r="D16" s="74" t="s">
        <v>356</v>
      </c>
      <c r="E16" s="17"/>
      <c r="F16" s="8"/>
      <c r="G16" s="8"/>
      <c r="H16" s="8"/>
      <c r="I16" s="74"/>
      <c r="J16" s="149" t="s">
        <v>355</v>
      </c>
      <c r="K16" s="150"/>
      <c r="L16" s="2" t="s">
        <v>352</v>
      </c>
      <c r="M16" s="8"/>
      <c r="N16" s="8"/>
      <c r="O16" s="8"/>
      <c r="P16" s="8"/>
      <c r="Q16" s="8"/>
    </row>
    <row r="17" spans="1:17">
      <c r="A17" s="17"/>
      <c r="B17" s="1"/>
      <c r="C17" s="72"/>
      <c r="D17" s="74" t="s">
        <v>354</v>
      </c>
      <c r="E17" s="17"/>
      <c r="F17" s="8"/>
      <c r="G17" s="8"/>
      <c r="H17" s="8"/>
      <c r="I17" s="74"/>
      <c r="J17" s="149" t="s">
        <v>353</v>
      </c>
      <c r="K17" s="150"/>
      <c r="L17" s="2" t="s">
        <v>352</v>
      </c>
      <c r="M17" s="8"/>
      <c r="N17" s="8"/>
      <c r="O17" s="8"/>
      <c r="P17" s="8"/>
      <c r="Q17" s="8"/>
    </row>
    <row r="18" spans="1:17" outlineLevel="1">
      <c r="A18" s="17"/>
      <c r="B18" s="1"/>
      <c r="C18" s="72"/>
      <c r="D18" s="74" t="s">
        <v>351</v>
      </c>
      <c r="E18" s="17"/>
      <c r="F18" s="8"/>
      <c r="G18" s="8"/>
      <c r="H18" s="8"/>
      <c r="I18" s="74"/>
      <c r="J18" s="149" t="s">
        <v>350</v>
      </c>
      <c r="K18" s="150"/>
      <c r="L18" s="2" t="s">
        <v>349</v>
      </c>
      <c r="M18" s="8"/>
      <c r="N18" s="8"/>
      <c r="O18" s="8"/>
      <c r="P18" s="8"/>
      <c r="Q18" s="8"/>
    </row>
    <row r="19" spans="1:17">
      <c r="A19" s="17"/>
      <c r="B19" s="1"/>
      <c r="C19" s="72"/>
      <c r="D19" s="73" t="s">
        <v>348</v>
      </c>
      <c r="E19" s="1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1" spans="1:17" ht="18" customHeight="1">
      <c r="A21" s="154" t="s">
        <v>11</v>
      </c>
      <c r="B21" s="156" t="s">
        <v>347</v>
      </c>
      <c r="C21" s="154" t="s">
        <v>346</v>
      </c>
      <c r="D21" s="154" t="s">
        <v>345</v>
      </c>
      <c r="E21" s="154" t="s">
        <v>344</v>
      </c>
      <c r="F21" s="154" t="s">
        <v>343</v>
      </c>
      <c r="G21" s="155"/>
      <c r="H21" s="155"/>
      <c r="I21" s="155"/>
      <c r="J21" s="154" t="s">
        <v>342</v>
      </c>
      <c r="K21" s="155"/>
      <c r="L21" s="155"/>
      <c r="M21" s="155"/>
      <c r="N21" s="154" t="s">
        <v>341</v>
      </c>
      <c r="O21" s="154" t="s">
        <v>340</v>
      </c>
      <c r="P21" s="154" t="s">
        <v>339</v>
      </c>
      <c r="Q21" s="154" t="s">
        <v>338</v>
      </c>
    </row>
    <row r="22" spans="1:17" ht="15.75" customHeight="1">
      <c r="A22" s="155"/>
      <c r="B22" s="157"/>
      <c r="C22" s="137"/>
      <c r="D22" s="154"/>
      <c r="E22" s="155"/>
      <c r="F22" s="154" t="s">
        <v>337</v>
      </c>
      <c r="G22" s="154" t="s">
        <v>336</v>
      </c>
      <c r="H22" s="155"/>
      <c r="I22" s="155"/>
      <c r="J22" s="154" t="s">
        <v>337</v>
      </c>
      <c r="K22" s="154" t="s">
        <v>336</v>
      </c>
      <c r="L22" s="155"/>
      <c r="M22" s="155"/>
      <c r="N22" s="154"/>
      <c r="O22" s="154"/>
      <c r="P22" s="154"/>
      <c r="Q22" s="154"/>
    </row>
    <row r="23" spans="1:17" ht="15.75" customHeight="1">
      <c r="A23" s="155"/>
      <c r="B23" s="157"/>
      <c r="C23" s="137"/>
      <c r="D23" s="154"/>
      <c r="E23" s="155"/>
      <c r="F23" s="155"/>
      <c r="G23" s="69" t="s">
        <v>335</v>
      </c>
      <c r="H23" s="69" t="s">
        <v>334</v>
      </c>
      <c r="I23" s="69" t="s">
        <v>333</v>
      </c>
      <c r="J23" s="155"/>
      <c r="K23" s="69" t="s">
        <v>335</v>
      </c>
      <c r="L23" s="69" t="s">
        <v>334</v>
      </c>
      <c r="M23" s="69" t="s">
        <v>333</v>
      </c>
      <c r="N23" s="154"/>
      <c r="O23" s="154"/>
      <c r="P23" s="154"/>
      <c r="Q23" s="154"/>
    </row>
    <row r="24" spans="1:17">
      <c r="A24" s="66">
        <v>1</v>
      </c>
      <c r="B24" s="70">
        <v>2</v>
      </c>
      <c r="C24" s="69">
        <v>3</v>
      </c>
      <c r="D24" s="69">
        <v>4</v>
      </c>
      <c r="E24" s="66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</row>
    <row r="25" spans="1:17" ht="19.149999999999999" customHeight="1">
      <c r="A25" s="139" t="s">
        <v>332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6" spans="1:17" ht="19.149999999999999" customHeight="1">
      <c r="A26" s="151" t="s">
        <v>331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17" ht="36">
      <c r="A27" s="66">
        <v>2</v>
      </c>
      <c r="B27" s="65" t="s">
        <v>330</v>
      </c>
      <c r="C27" s="64" t="s">
        <v>329</v>
      </c>
      <c r="D27" s="63" t="s">
        <v>112</v>
      </c>
      <c r="E27" s="67">
        <v>0.65</v>
      </c>
      <c r="F27" s="60">
        <v>920.4</v>
      </c>
      <c r="G27" s="60">
        <v>920.4</v>
      </c>
      <c r="H27" s="60"/>
      <c r="I27" s="60"/>
      <c r="J27" s="60">
        <v>598.26</v>
      </c>
      <c r="K27" s="60">
        <v>598.26</v>
      </c>
      <c r="L27" s="60"/>
      <c r="M27" s="60"/>
      <c r="N27" s="60">
        <v>118</v>
      </c>
      <c r="O27" s="60">
        <v>76.7</v>
      </c>
      <c r="P27" s="60"/>
      <c r="Q27" s="60"/>
    </row>
    <row r="28" spans="1:17" ht="24">
      <c r="A28" s="66">
        <v>3</v>
      </c>
      <c r="B28" s="65" t="s">
        <v>325</v>
      </c>
      <c r="C28" s="64" t="s">
        <v>324</v>
      </c>
      <c r="D28" s="63" t="s">
        <v>112</v>
      </c>
      <c r="E28" s="67">
        <v>0.26</v>
      </c>
      <c r="F28" s="60">
        <v>663.75</v>
      </c>
      <c r="G28" s="60">
        <v>663.75</v>
      </c>
      <c r="H28" s="60"/>
      <c r="I28" s="60"/>
      <c r="J28" s="60">
        <v>172.58</v>
      </c>
      <c r="K28" s="60">
        <v>172.58</v>
      </c>
      <c r="L28" s="60"/>
      <c r="M28" s="60"/>
      <c r="N28" s="60">
        <v>88.5</v>
      </c>
      <c r="O28" s="60">
        <v>23.01</v>
      </c>
      <c r="P28" s="60"/>
      <c r="Q28" s="60"/>
    </row>
    <row r="29" spans="1:17" ht="48">
      <c r="A29" s="66">
        <v>4</v>
      </c>
      <c r="B29" s="65" t="s">
        <v>323</v>
      </c>
      <c r="C29" s="64" t="s">
        <v>322</v>
      </c>
      <c r="D29" s="63" t="s">
        <v>321</v>
      </c>
      <c r="E29" s="67">
        <v>0.26</v>
      </c>
      <c r="F29" s="60">
        <v>417.61</v>
      </c>
      <c r="G29" s="60">
        <v>106.88</v>
      </c>
      <c r="H29" s="60">
        <v>310.73</v>
      </c>
      <c r="I29" s="60">
        <v>30.58</v>
      </c>
      <c r="J29" s="60">
        <v>108.58</v>
      </c>
      <c r="K29" s="60">
        <v>27.79</v>
      </c>
      <c r="L29" s="60">
        <v>80.790000000000006</v>
      </c>
      <c r="M29" s="60">
        <v>7.95</v>
      </c>
      <c r="N29" s="60">
        <v>12.53</v>
      </c>
      <c r="O29" s="60">
        <v>3.26</v>
      </c>
      <c r="P29" s="60">
        <v>3.04</v>
      </c>
      <c r="Q29" s="60">
        <v>0.79</v>
      </c>
    </row>
    <row r="30" spans="1:17" ht="19.149999999999999" customHeight="1">
      <c r="A30" s="151" t="s">
        <v>328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1:17" ht="36">
      <c r="A31" s="66">
        <v>6</v>
      </c>
      <c r="B31" s="65" t="s">
        <v>327</v>
      </c>
      <c r="C31" s="64" t="s">
        <v>326</v>
      </c>
      <c r="D31" s="63" t="s">
        <v>112</v>
      </c>
      <c r="E31" s="67">
        <v>0.21</v>
      </c>
      <c r="F31" s="60">
        <v>1047.5</v>
      </c>
      <c r="G31" s="60">
        <v>1047.5</v>
      </c>
      <c r="H31" s="60"/>
      <c r="I31" s="60"/>
      <c r="J31" s="60">
        <v>219.98</v>
      </c>
      <c r="K31" s="60">
        <v>219.98</v>
      </c>
      <c r="L31" s="60"/>
      <c r="M31" s="60"/>
      <c r="N31" s="60">
        <v>125</v>
      </c>
      <c r="O31" s="60">
        <v>26.25</v>
      </c>
      <c r="P31" s="60"/>
      <c r="Q31" s="60"/>
    </row>
    <row r="32" spans="1:17" ht="24">
      <c r="A32" s="66">
        <v>7</v>
      </c>
      <c r="B32" s="65" t="s">
        <v>325</v>
      </c>
      <c r="C32" s="64" t="s">
        <v>324</v>
      </c>
      <c r="D32" s="63" t="s">
        <v>112</v>
      </c>
      <c r="E32" s="67">
        <v>0.156</v>
      </c>
      <c r="F32" s="60">
        <v>663.75</v>
      </c>
      <c r="G32" s="60">
        <v>663.75</v>
      </c>
      <c r="H32" s="60"/>
      <c r="I32" s="60"/>
      <c r="J32" s="60">
        <v>103.55</v>
      </c>
      <c r="K32" s="60">
        <v>103.55</v>
      </c>
      <c r="L32" s="60"/>
      <c r="M32" s="60"/>
      <c r="N32" s="60">
        <v>88.5</v>
      </c>
      <c r="O32" s="60">
        <v>13.81</v>
      </c>
      <c r="P32" s="60"/>
      <c r="Q32" s="60"/>
    </row>
    <row r="33" spans="1:17" ht="48">
      <c r="A33" s="66">
        <v>8</v>
      </c>
      <c r="B33" s="65" t="s">
        <v>323</v>
      </c>
      <c r="C33" s="64" t="s">
        <v>322</v>
      </c>
      <c r="D33" s="63" t="s">
        <v>321</v>
      </c>
      <c r="E33" s="67">
        <v>0.156</v>
      </c>
      <c r="F33" s="60">
        <v>417.61</v>
      </c>
      <c r="G33" s="60">
        <v>106.88</v>
      </c>
      <c r="H33" s="60">
        <v>310.73</v>
      </c>
      <c r="I33" s="60">
        <v>30.58</v>
      </c>
      <c r="J33" s="60">
        <v>65.150000000000006</v>
      </c>
      <c r="K33" s="60">
        <v>16.670000000000002</v>
      </c>
      <c r="L33" s="60">
        <v>48.48</v>
      </c>
      <c r="M33" s="60">
        <v>4.7699999999999996</v>
      </c>
      <c r="N33" s="60">
        <v>12.53</v>
      </c>
      <c r="O33" s="60">
        <v>1.95</v>
      </c>
      <c r="P33" s="60">
        <v>3.04</v>
      </c>
      <c r="Q33" s="60">
        <v>0.47</v>
      </c>
    </row>
    <row r="34" spans="1:17" ht="19.149999999999999" customHeight="1">
      <c r="A34" s="151" t="s">
        <v>293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</row>
    <row r="35" spans="1:17" ht="36">
      <c r="A35" s="66">
        <v>10</v>
      </c>
      <c r="B35" s="65" t="s">
        <v>327</v>
      </c>
      <c r="C35" s="64" t="s">
        <v>326</v>
      </c>
      <c r="D35" s="63" t="s">
        <v>112</v>
      </c>
      <c r="E35" s="67">
        <v>5.1999999999999998E-2</v>
      </c>
      <c r="F35" s="60">
        <v>1047.5</v>
      </c>
      <c r="G35" s="60">
        <v>1047.5</v>
      </c>
      <c r="H35" s="60"/>
      <c r="I35" s="60"/>
      <c r="J35" s="60">
        <v>54.47</v>
      </c>
      <c r="K35" s="60">
        <v>54.47</v>
      </c>
      <c r="L35" s="60"/>
      <c r="M35" s="60"/>
      <c r="N35" s="60">
        <v>125</v>
      </c>
      <c r="O35" s="60">
        <v>6.5</v>
      </c>
      <c r="P35" s="60"/>
      <c r="Q35" s="60"/>
    </row>
    <row r="36" spans="1:17" ht="24">
      <c r="A36" s="66">
        <v>11</v>
      </c>
      <c r="B36" s="65" t="s">
        <v>325</v>
      </c>
      <c r="C36" s="64" t="s">
        <v>324</v>
      </c>
      <c r="D36" s="63" t="s">
        <v>112</v>
      </c>
      <c r="E36" s="67">
        <v>2.3400000000000001E-2</v>
      </c>
      <c r="F36" s="60">
        <v>663.75</v>
      </c>
      <c r="G36" s="60">
        <v>663.75</v>
      </c>
      <c r="H36" s="60"/>
      <c r="I36" s="60"/>
      <c r="J36" s="60">
        <v>15.53</v>
      </c>
      <c r="K36" s="60">
        <v>15.53</v>
      </c>
      <c r="L36" s="60"/>
      <c r="M36" s="60"/>
      <c r="N36" s="60">
        <v>88.5</v>
      </c>
      <c r="O36" s="60">
        <v>2.0699999999999998</v>
      </c>
      <c r="P36" s="60"/>
      <c r="Q36" s="60"/>
    </row>
    <row r="37" spans="1:17" ht="48">
      <c r="A37" s="66">
        <v>12</v>
      </c>
      <c r="B37" s="65" t="s">
        <v>323</v>
      </c>
      <c r="C37" s="64" t="s">
        <v>322</v>
      </c>
      <c r="D37" s="63" t="s">
        <v>321</v>
      </c>
      <c r="E37" s="67">
        <v>2.3400000000000001E-2</v>
      </c>
      <c r="F37" s="60">
        <v>417.61</v>
      </c>
      <c r="G37" s="60">
        <v>106.88</v>
      </c>
      <c r="H37" s="60">
        <v>310.73</v>
      </c>
      <c r="I37" s="60">
        <v>30.58</v>
      </c>
      <c r="J37" s="60">
        <v>9.77</v>
      </c>
      <c r="K37" s="60">
        <v>2.5</v>
      </c>
      <c r="L37" s="60">
        <v>7.27</v>
      </c>
      <c r="M37" s="60">
        <v>0.72</v>
      </c>
      <c r="N37" s="60">
        <v>12.53</v>
      </c>
      <c r="O37" s="60">
        <v>0.28999999999999998</v>
      </c>
      <c r="P37" s="60">
        <v>3.04</v>
      </c>
      <c r="Q37" s="60">
        <v>7.0000000000000007E-2</v>
      </c>
    </row>
    <row r="38" spans="1:17" ht="19.149999999999999" customHeight="1">
      <c r="A38" s="151" t="s">
        <v>320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1:17" ht="24">
      <c r="A39" s="66">
        <v>13</v>
      </c>
      <c r="B39" s="65" t="s">
        <v>319</v>
      </c>
      <c r="C39" s="64" t="s">
        <v>318</v>
      </c>
      <c r="D39" s="63" t="s">
        <v>317</v>
      </c>
      <c r="E39" s="67">
        <v>7</v>
      </c>
      <c r="F39" s="60">
        <v>104.63</v>
      </c>
      <c r="G39" s="60">
        <v>18.77</v>
      </c>
      <c r="H39" s="60">
        <v>29.92</v>
      </c>
      <c r="I39" s="60">
        <v>4.8099999999999996</v>
      </c>
      <c r="J39" s="60">
        <v>732.41</v>
      </c>
      <c r="K39" s="60">
        <v>131.38999999999999</v>
      </c>
      <c r="L39" s="60">
        <v>209.44</v>
      </c>
      <c r="M39" s="60">
        <v>33.67</v>
      </c>
      <c r="N39" s="60">
        <v>2.2000000000000002</v>
      </c>
      <c r="O39" s="60">
        <v>15.4</v>
      </c>
      <c r="P39" s="60">
        <v>0.45</v>
      </c>
      <c r="Q39" s="60">
        <v>3.15</v>
      </c>
    </row>
    <row r="40" spans="1:17" ht="19.149999999999999" customHeight="1">
      <c r="A40" s="151" t="s">
        <v>316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</row>
    <row r="41" spans="1:17" ht="48">
      <c r="A41" s="66">
        <v>14</v>
      </c>
      <c r="B41" s="65" t="s">
        <v>315</v>
      </c>
      <c r="C41" s="64" t="s">
        <v>314</v>
      </c>
      <c r="D41" s="63" t="s">
        <v>313</v>
      </c>
      <c r="E41" s="62">
        <v>0.32079999999999997</v>
      </c>
      <c r="F41" s="60">
        <v>704.22</v>
      </c>
      <c r="G41" s="60">
        <v>64.53</v>
      </c>
      <c r="H41" s="60">
        <v>86.31</v>
      </c>
      <c r="I41" s="60">
        <v>9.24</v>
      </c>
      <c r="J41" s="60">
        <v>225.91</v>
      </c>
      <c r="K41" s="60">
        <v>20.7</v>
      </c>
      <c r="L41" s="60">
        <v>27.69</v>
      </c>
      <c r="M41" s="60">
        <v>2.96</v>
      </c>
      <c r="N41" s="60">
        <v>7.7</v>
      </c>
      <c r="O41" s="60">
        <v>2.4700000000000002</v>
      </c>
      <c r="P41" s="60">
        <v>0.88</v>
      </c>
      <c r="Q41" s="60">
        <v>0.28000000000000003</v>
      </c>
    </row>
    <row r="42" spans="1:17" ht="48">
      <c r="A42" s="66">
        <v>15</v>
      </c>
      <c r="B42" s="65" t="s">
        <v>312</v>
      </c>
      <c r="C42" s="64" t="s">
        <v>311</v>
      </c>
      <c r="D42" s="63" t="s">
        <v>310</v>
      </c>
      <c r="E42" s="67">
        <v>6.42</v>
      </c>
      <c r="F42" s="60">
        <v>650.45000000000005</v>
      </c>
      <c r="G42" s="60">
        <v>30.67</v>
      </c>
      <c r="H42" s="60">
        <v>0.24</v>
      </c>
      <c r="I42" s="60"/>
      <c r="J42" s="60">
        <v>4175.8900000000003</v>
      </c>
      <c r="K42" s="60">
        <v>196.9</v>
      </c>
      <c r="L42" s="60">
        <v>1.54</v>
      </c>
      <c r="M42" s="60"/>
      <c r="N42" s="60">
        <v>3.66</v>
      </c>
      <c r="O42" s="60">
        <v>23.5</v>
      </c>
      <c r="P42" s="60"/>
      <c r="Q42" s="60"/>
    </row>
    <row r="43" spans="1:17" ht="24">
      <c r="A43" s="66">
        <v>16</v>
      </c>
      <c r="B43" s="65" t="s">
        <v>309</v>
      </c>
      <c r="C43" s="64" t="s">
        <v>308</v>
      </c>
      <c r="D43" s="63" t="s">
        <v>183</v>
      </c>
      <c r="E43" s="67">
        <v>-3.9780000000000002</v>
      </c>
      <c r="F43" s="60">
        <v>600</v>
      </c>
      <c r="G43" s="60"/>
      <c r="H43" s="60"/>
      <c r="I43" s="60"/>
      <c r="J43" s="60">
        <v>-2386.8000000000002</v>
      </c>
      <c r="K43" s="60"/>
      <c r="L43" s="60"/>
      <c r="M43" s="60"/>
      <c r="N43" s="60"/>
      <c r="O43" s="60"/>
      <c r="P43" s="60"/>
      <c r="Q43" s="60"/>
    </row>
    <row r="44" spans="1:17" ht="24">
      <c r="A44" s="66">
        <v>17</v>
      </c>
      <c r="B44" s="65" t="s">
        <v>303</v>
      </c>
      <c r="C44" s="64" t="s">
        <v>302</v>
      </c>
      <c r="D44" s="63" t="s">
        <v>183</v>
      </c>
      <c r="E44" s="67">
        <v>3.9780000000000002</v>
      </c>
      <c r="F44" s="60">
        <v>560</v>
      </c>
      <c r="G44" s="60"/>
      <c r="H44" s="60"/>
      <c r="I44" s="60"/>
      <c r="J44" s="60">
        <v>2227.6799999999998</v>
      </c>
      <c r="K44" s="60"/>
      <c r="L44" s="60"/>
      <c r="M44" s="60"/>
      <c r="N44" s="60"/>
      <c r="O44" s="60"/>
      <c r="P44" s="60"/>
      <c r="Q44" s="60"/>
    </row>
    <row r="45" spans="1:17" ht="19.149999999999999" customHeight="1">
      <c r="A45" s="139" t="s">
        <v>307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</row>
    <row r="46" spans="1:17" ht="19.149999999999999" customHeight="1">
      <c r="A46" s="151" t="s">
        <v>306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</row>
    <row r="47" spans="1:17" ht="84">
      <c r="A47" s="66">
        <v>18</v>
      </c>
      <c r="B47" s="65" t="s">
        <v>305</v>
      </c>
      <c r="C47" s="64" t="s">
        <v>304</v>
      </c>
      <c r="D47" s="63" t="s">
        <v>109</v>
      </c>
      <c r="E47" s="62">
        <v>0.3604</v>
      </c>
      <c r="F47" s="60">
        <v>65118.2</v>
      </c>
      <c r="G47" s="60">
        <v>2915.83</v>
      </c>
      <c r="H47" s="60">
        <v>1999.26</v>
      </c>
      <c r="I47" s="60">
        <v>295.58</v>
      </c>
      <c r="J47" s="60">
        <v>23468.6</v>
      </c>
      <c r="K47" s="60">
        <v>1050.8699999999999</v>
      </c>
      <c r="L47" s="60">
        <v>720.53</v>
      </c>
      <c r="M47" s="60">
        <v>106.53</v>
      </c>
      <c r="N47" s="60">
        <v>337.48</v>
      </c>
      <c r="O47" s="60">
        <v>121.63</v>
      </c>
      <c r="P47" s="60">
        <v>21.96</v>
      </c>
      <c r="Q47" s="60">
        <v>7.91</v>
      </c>
    </row>
    <row r="48" spans="1:17" ht="24">
      <c r="A48" s="66">
        <v>19</v>
      </c>
      <c r="B48" s="65" t="s">
        <v>303</v>
      </c>
      <c r="C48" s="64" t="s">
        <v>302</v>
      </c>
      <c r="D48" s="63" t="s">
        <v>183</v>
      </c>
      <c r="E48" s="67">
        <v>-36.76</v>
      </c>
      <c r="F48" s="60">
        <v>560</v>
      </c>
      <c r="G48" s="60"/>
      <c r="H48" s="60"/>
      <c r="I48" s="60"/>
      <c r="J48" s="60">
        <v>-20585.599999999999</v>
      </c>
      <c r="K48" s="60"/>
      <c r="L48" s="60"/>
      <c r="M48" s="60"/>
      <c r="N48" s="60"/>
      <c r="O48" s="60"/>
      <c r="P48" s="60"/>
      <c r="Q48" s="60"/>
    </row>
    <row r="49" spans="1:17" ht="24">
      <c r="A49" s="66">
        <v>20</v>
      </c>
      <c r="B49" s="65" t="s">
        <v>237</v>
      </c>
      <c r="C49" s="64" t="s">
        <v>236</v>
      </c>
      <c r="D49" s="63" t="s">
        <v>183</v>
      </c>
      <c r="E49" s="67">
        <v>36.76</v>
      </c>
      <c r="F49" s="60">
        <v>580</v>
      </c>
      <c r="G49" s="60"/>
      <c r="H49" s="60"/>
      <c r="I49" s="60"/>
      <c r="J49" s="60">
        <v>21320.799999999999</v>
      </c>
      <c r="K49" s="60"/>
      <c r="L49" s="60"/>
      <c r="M49" s="60"/>
      <c r="N49" s="60"/>
      <c r="O49" s="60"/>
      <c r="P49" s="60"/>
      <c r="Q49" s="60"/>
    </row>
    <row r="50" spans="1:17" ht="24">
      <c r="A50" s="66">
        <v>29</v>
      </c>
      <c r="B50" s="65" t="s">
        <v>301</v>
      </c>
      <c r="C50" s="64" t="s">
        <v>300</v>
      </c>
      <c r="D50" s="63" t="s">
        <v>297</v>
      </c>
      <c r="E50" s="62">
        <v>0.29239999999999999</v>
      </c>
      <c r="F50" s="60">
        <v>1485.02</v>
      </c>
      <c r="G50" s="60">
        <v>313.70999999999998</v>
      </c>
      <c r="H50" s="60">
        <v>44.24</v>
      </c>
      <c r="I50" s="60">
        <v>14.73</v>
      </c>
      <c r="J50" s="60">
        <v>434.22</v>
      </c>
      <c r="K50" s="60">
        <v>91.73</v>
      </c>
      <c r="L50" s="60">
        <v>12.94</v>
      </c>
      <c r="M50" s="60">
        <v>4.3099999999999996</v>
      </c>
      <c r="N50" s="60">
        <v>39.51</v>
      </c>
      <c r="O50" s="60">
        <v>11.55</v>
      </c>
      <c r="P50" s="60">
        <v>1.27</v>
      </c>
      <c r="Q50" s="60">
        <v>0.37</v>
      </c>
    </row>
    <row r="51" spans="1:17" ht="36">
      <c r="A51" s="66">
        <v>30</v>
      </c>
      <c r="B51" s="65" t="s">
        <v>299</v>
      </c>
      <c r="C51" s="64" t="s">
        <v>298</v>
      </c>
      <c r="D51" s="63" t="s">
        <v>297</v>
      </c>
      <c r="E51" s="62">
        <v>0.29239999999999999</v>
      </c>
      <c r="F51" s="60">
        <v>582.64</v>
      </c>
      <c r="G51" s="60">
        <v>7.94</v>
      </c>
      <c r="H51" s="60">
        <v>15.44</v>
      </c>
      <c r="I51" s="60">
        <v>4.88</v>
      </c>
      <c r="J51" s="60">
        <v>170.36</v>
      </c>
      <c r="K51" s="60">
        <v>2.3199999999999998</v>
      </c>
      <c r="L51" s="60">
        <v>4.51</v>
      </c>
      <c r="M51" s="60">
        <v>1.43</v>
      </c>
      <c r="N51" s="60">
        <v>1</v>
      </c>
      <c r="O51" s="60">
        <v>0.28999999999999998</v>
      </c>
      <c r="P51" s="60">
        <v>0.42</v>
      </c>
      <c r="Q51" s="60">
        <v>0.12</v>
      </c>
    </row>
    <row r="52" spans="1:17" ht="60">
      <c r="A52" s="66">
        <v>31</v>
      </c>
      <c r="B52" s="65" t="s">
        <v>296</v>
      </c>
      <c r="C52" s="64" t="s">
        <v>295</v>
      </c>
      <c r="D52" s="63" t="s">
        <v>294</v>
      </c>
      <c r="E52" s="62">
        <v>0.29239999999999999</v>
      </c>
      <c r="F52" s="60">
        <v>2750.72</v>
      </c>
      <c r="G52" s="60">
        <v>520.45000000000005</v>
      </c>
      <c r="H52" s="60">
        <v>321.32</v>
      </c>
      <c r="I52" s="60">
        <v>4.5199999999999996</v>
      </c>
      <c r="J52" s="60">
        <v>804.31</v>
      </c>
      <c r="K52" s="60">
        <v>152.18</v>
      </c>
      <c r="L52" s="60">
        <v>93.95</v>
      </c>
      <c r="M52" s="60">
        <v>1.32</v>
      </c>
      <c r="N52" s="60">
        <v>46.18</v>
      </c>
      <c r="O52" s="60">
        <v>13.5</v>
      </c>
      <c r="P52" s="60">
        <v>0.39</v>
      </c>
      <c r="Q52" s="60">
        <v>0.11</v>
      </c>
    </row>
    <row r="53" spans="1:17" ht="19.149999999999999" customHeight="1">
      <c r="A53" s="151" t="s">
        <v>293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</row>
    <row r="54" spans="1:17" ht="60">
      <c r="A54" s="66">
        <v>32</v>
      </c>
      <c r="B54" s="65" t="s">
        <v>292</v>
      </c>
      <c r="C54" s="64" t="s">
        <v>291</v>
      </c>
      <c r="D54" s="63" t="s">
        <v>290</v>
      </c>
      <c r="E54" s="62">
        <v>5.7000000000000002E-2</v>
      </c>
      <c r="F54" s="60">
        <v>64571.9</v>
      </c>
      <c r="G54" s="60">
        <v>2728.86</v>
      </c>
      <c r="H54" s="60">
        <v>2017.76</v>
      </c>
      <c r="I54" s="60">
        <v>266.31</v>
      </c>
      <c r="J54" s="60">
        <v>3680.6</v>
      </c>
      <c r="K54" s="60">
        <v>155.55000000000001</v>
      </c>
      <c r="L54" s="60">
        <v>115.01</v>
      </c>
      <c r="M54" s="60">
        <v>15.18</v>
      </c>
      <c r="N54" s="60">
        <v>322.56</v>
      </c>
      <c r="O54" s="60">
        <v>18.39</v>
      </c>
      <c r="P54" s="60">
        <v>19.8</v>
      </c>
      <c r="Q54" s="60">
        <v>1.1299999999999999</v>
      </c>
    </row>
    <row r="55" spans="1:17" ht="19.149999999999999" customHeight="1">
      <c r="A55" s="151" t="s">
        <v>289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</row>
    <row r="56" spans="1:17" ht="84">
      <c r="A56" s="66">
        <v>33</v>
      </c>
      <c r="B56" s="65" t="s">
        <v>288</v>
      </c>
      <c r="C56" s="64" t="s">
        <v>287</v>
      </c>
      <c r="D56" s="63" t="s">
        <v>109</v>
      </c>
      <c r="E56" s="62">
        <v>5.16E-2</v>
      </c>
      <c r="F56" s="60">
        <v>65709.929999999993</v>
      </c>
      <c r="G56" s="60">
        <v>3129.09</v>
      </c>
      <c r="H56" s="60">
        <v>2055.0500000000002</v>
      </c>
      <c r="I56" s="60">
        <v>277.07</v>
      </c>
      <c r="J56" s="60">
        <v>3390.63</v>
      </c>
      <c r="K56" s="60">
        <v>161.46</v>
      </c>
      <c r="L56" s="60">
        <v>106.04</v>
      </c>
      <c r="M56" s="60">
        <v>14.3</v>
      </c>
      <c r="N56" s="60">
        <v>358.02</v>
      </c>
      <c r="O56" s="60">
        <v>18.47</v>
      </c>
      <c r="P56" s="60">
        <v>20.6</v>
      </c>
      <c r="Q56" s="60">
        <v>1.06</v>
      </c>
    </row>
    <row r="57" spans="1:17" ht="19.149999999999999" customHeight="1">
      <c r="A57" s="139" t="s">
        <v>286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</row>
    <row r="58" spans="1:17" ht="36">
      <c r="A58" s="66">
        <v>34</v>
      </c>
      <c r="B58" s="65" t="s">
        <v>252</v>
      </c>
      <c r="C58" s="64" t="s">
        <v>251</v>
      </c>
      <c r="D58" s="63" t="s">
        <v>250</v>
      </c>
      <c r="E58" s="62">
        <v>0.67200000000000004</v>
      </c>
      <c r="F58" s="60">
        <v>8839.43</v>
      </c>
      <c r="G58" s="60">
        <v>858.61</v>
      </c>
      <c r="H58" s="60">
        <v>555.80999999999995</v>
      </c>
      <c r="I58" s="60">
        <v>44.15</v>
      </c>
      <c r="J58" s="60">
        <v>5940.1</v>
      </c>
      <c r="K58" s="60">
        <v>576.99</v>
      </c>
      <c r="L58" s="60">
        <v>373.5</v>
      </c>
      <c r="M58" s="60">
        <v>29.67</v>
      </c>
      <c r="N58" s="60">
        <v>102.46</v>
      </c>
      <c r="O58" s="60">
        <v>68.849999999999994</v>
      </c>
      <c r="P58" s="60">
        <v>3.27</v>
      </c>
      <c r="Q58" s="60">
        <v>2.2000000000000002</v>
      </c>
    </row>
    <row r="59" spans="1:17" ht="24">
      <c r="A59" s="66">
        <v>35</v>
      </c>
      <c r="B59" s="65" t="s">
        <v>185</v>
      </c>
      <c r="C59" s="64" t="s">
        <v>249</v>
      </c>
      <c r="D59" s="63" t="s">
        <v>183</v>
      </c>
      <c r="E59" s="67">
        <v>67.2</v>
      </c>
      <c r="F59" s="60">
        <v>542.4</v>
      </c>
      <c r="G59" s="60"/>
      <c r="H59" s="60"/>
      <c r="I59" s="60"/>
      <c r="J59" s="60">
        <v>36449.279999999999</v>
      </c>
      <c r="K59" s="60"/>
      <c r="L59" s="60"/>
      <c r="M59" s="60"/>
      <c r="N59" s="60"/>
      <c r="O59" s="60"/>
      <c r="P59" s="60"/>
      <c r="Q59" s="60"/>
    </row>
    <row r="60" spans="1:17" ht="48">
      <c r="A60" s="66">
        <v>36</v>
      </c>
      <c r="B60" s="65" t="s">
        <v>248</v>
      </c>
      <c r="C60" s="64" t="s">
        <v>285</v>
      </c>
      <c r="D60" s="63" t="s">
        <v>183</v>
      </c>
      <c r="E60" s="67">
        <v>4.7699999999999996</v>
      </c>
      <c r="F60" s="60">
        <v>2292.7800000000002</v>
      </c>
      <c r="G60" s="60"/>
      <c r="H60" s="60"/>
      <c r="I60" s="60"/>
      <c r="J60" s="60">
        <v>10936.56</v>
      </c>
      <c r="K60" s="60"/>
      <c r="L60" s="60"/>
      <c r="M60" s="60"/>
      <c r="N60" s="60"/>
      <c r="O60" s="60"/>
      <c r="P60" s="60"/>
      <c r="Q60" s="60"/>
    </row>
    <row r="61" spans="1:17" ht="24">
      <c r="A61" s="66">
        <v>36.1</v>
      </c>
      <c r="B61" s="65" t="s">
        <v>246</v>
      </c>
      <c r="C61" s="64" t="s">
        <v>245</v>
      </c>
      <c r="D61" s="63" t="s">
        <v>164</v>
      </c>
      <c r="E61" s="67">
        <v>-74.59</v>
      </c>
      <c r="F61" s="60">
        <v>3.25</v>
      </c>
      <c r="G61" s="60"/>
      <c r="H61" s="60"/>
      <c r="I61" s="60"/>
      <c r="J61" s="60">
        <v>-242.42</v>
      </c>
      <c r="K61" s="60"/>
      <c r="L61" s="60"/>
      <c r="M61" s="60"/>
      <c r="N61" s="60"/>
      <c r="O61" s="60"/>
      <c r="P61" s="60"/>
      <c r="Q61" s="60"/>
    </row>
    <row r="62" spans="1:17" ht="24">
      <c r="A62" s="66">
        <v>37</v>
      </c>
      <c r="B62" s="65" t="s">
        <v>244</v>
      </c>
      <c r="C62" s="64" t="s">
        <v>243</v>
      </c>
      <c r="D62" s="63" t="s">
        <v>164</v>
      </c>
      <c r="E62" s="67">
        <v>74.59</v>
      </c>
      <c r="F62" s="60">
        <v>6.46</v>
      </c>
      <c r="G62" s="60"/>
      <c r="H62" s="60"/>
      <c r="I62" s="60"/>
      <c r="J62" s="60">
        <v>481.85</v>
      </c>
      <c r="K62" s="60"/>
      <c r="L62" s="60"/>
      <c r="M62" s="60"/>
      <c r="N62" s="60"/>
      <c r="O62" s="60"/>
      <c r="P62" s="60"/>
      <c r="Q62" s="60"/>
    </row>
    <row r="63" spans="1:17" ht="48">
      <c r="A63" s="66">
        <v>38</v>
      </c>
      <c r="B63" s="65" t="s">
        <v>242</v>
      </c>
      <c r="C63" s="64" t="s">
        <v>241</v>
      </c>
      <c r="D63" s="63" t="s">
        <v>240</v>
      </c>
      <c r="E63" s="62">
        <v>5.6300000000000003E-2</v>
      </c>
      <c r="F63" s="60">
        <v>163078</v>
      </c>
      <c r="G63" s="60">
        <v>9115.85</v>
      </c>
      <c r="H63" s="60">
        <v>8051.09</v>
      </c>
      <c r="I63" s="60">
        <v>958.87</v>
      </c>
      <c r="J63" s="60">
        <v>9181.2900000000009</v>
      </c>
      <c r="K63" s="60">
        <v>513.22</v>
      </c>
      <c r="L63" s="60">
        <v>453.28</v>
      </c>
      <c r="M63" s="60">
        <v>53.98</v>
      </c>
      <c r="N63" s="60">
        <v>1016.26</v>
      </c>
      <c r="O63" s="60">
        <v>57.22</v>
      </c>
      <c r="P63" s="60">
        <v>71.08</v>
      </c>
      <c r="Q63" s="60">
        <v>4</v>
      </c>
    </row>
    <row r="64" spans="1:17" ht="24">
      <c r="A64" s="66">
        <v>39</v>
      </c>
      <c r="B64" s="65" t="s">
        <v>239</v>
      </c>
      <c r="C64" s="64" t="s">
        <v>238</v>
      </c>
      <c r="D64" s="63" t="s">
        <v>183</v>
      </c>
      <c r="E64" s="67">
        <v>-5.7140000000000004</v>
      </c>
      <c r="F64" s="60">
        <v>665</v>
      </c>
      <c r="G64" s="60"/>
      <c r="H64" s="60"/>
      <c r="I64" s="60"/>
      <c r="J64" s="60">
        <v>-3799.81</v>
      </c>
      <c r="K64" s="60"/>
      <c r="L64" s="60"/>
      <c r="M64" s="60"/>
      <c r="N64" s="60"/>
      <c r="O64" s="60"/>
      <c r="P64" s="60"/>
      <c r="Q64" s="60"/>
    </row>
    <row r="65" spans="1:17" ht="24">
      <c r="A65" s="66">
        <v>40</v>
      </c>
      <c r="B65" s="65" t="s">
        <v>237</v>
      </c>
      <c r="C65" s="64" t="s">
        <v>236</v>
      </c>
      <c r="D65" s="63" t="s">
        <v>183</v>
      </c>
      <c r="E65" s="67">
        <v>5.7140000000000004</v>
      </c>
      <c r="F65" s="60">
        <v>580</v>
      </c>
      <c r="G65" s="60"/>
      <c r="H65" s="60"/>
      <c r="I65" s="60"/>
      <c r="J65" s="60">
        <v>3314.12</v>
      </c>
      <c r="K65" s="60"/>
      <c r="L65" s="60"/>
      <c r="M65" s="60"/>
      <c r="N65" s="60"/>
      <c r="O65" s="60"/>
      <c r="P65" s="60"/>
      <c r="Q65" s="60"/>
    </row>
    <row r="66" spans="1:17" ht="24">
      <c r="A66" s="66">
        <v>41</v>
      </c>
      <c r="B66" s="65" t="s">
        <v>235</v>
      </c>
      <c r="C66" s="64" t="s">
        <v>234</v>
      </c>
      <c r="D66" s="63" t="s">
        <v>223</v>
      </c>
      <c r="E66" s="67">
        <v>-0.70379999999999998</v>
      </c>
      <c r="F66" s="60">
        <v>5650</v>
      </c>
      <c r="G66" s="60"/>
      <c r="H66" s="60"/>
      <c r="I66" s="60"/>
      <c r="J66" s="60">
        <v>-3976.47</v>
      </c>
      <c r="K66" s="60"/>
      <c r="L66" s="60"/>
      <c r="M66" s="60"/>
      <c r="N66" s="60"/>
      <c r="O66" s="60"/>
      <c r="P66" s="60"/>
      <c r="Q66" s="60"/>
    </row>
    <row r="67" spans="1:17" ht="36">
      <c r="A67" s="66">
        <v>42</v>
      </c>
      <c r="B67" s="65" t="s">
        <v>233</v>
      </c>
      <c r="C67" s="64" t="s">
        <v>232</v>
      </c>
      <c r="D67" s="63" t="s">
        <v>223</v>
      </c>
      <c r="E67" s="62">
        <v>8.0500000000000002E-2</v>
      </c>
      <c r="F67" s="60">
        <v>8213.7199999999993</v>
      </c>
      <c r="G67" s="60"/>
      <c r="H67" s="60"/>
      <c r="I67" s="60"/>
      <c r="J67" s="60">
        <v>661.2</v>
      </c>
      <c r="K67" s="60"/>
      <c r="L67" s="60"/>
      <c r="M67" s="60"/>
      <c r="N67" s="60"/>
      <c r="O67" s="60"/>
      <c r="P67" s="60"/>
      <c r="Q67" s="60"/>
    </row>
    <row r="68" spans="1:17" ht="36">
      <c r="A68" s="66">
        <v>43</v>
      </c>
      <c r="B68" s="65" t="s">
        <v>231</v>
      </c>
      <c r="C68" s="64" t="s">
        <v>230</v>
      </c>
      <c r="D68" s="63" t="s">
        <v>223</v>
      </c>
      <c r="E68" s="62">
        <v>0.1069</v>
      </c>
      <c r="F68" s="60">
        <v>8014.15</v>
      </c>
      <c r="G68" s="60"/>
      <c r="H68" s="60"/>
      <c r="I68" s="60"/>
      <c r="J68" s="60">
        <v>856.71</v>
      </c>
      <c r="K68" s="60"/>
      <c r="L68" s="60"/>
      <c r="M68" s="60"/>
      <c r="N68" s="60"/>
      <c r="O68" s="60"/>
      <c r="P68" s="60"/>
      <c r="Q68" s="60"/>
    </row>
    <row r="69" spans="1:17" ht="24">
      <c r="A69" s="66">
        <v>44</v>
      </c>
      <c r="B69" s="65" t="s">
        <v>229</v>
      </c>
      <c r="C69" s="64" t="s">
        <v>228</v>
      </c>
      <c r="D69" s="63" t="s">
        <v>220</v>
      </c>
      <c r="E69" s="62">
        <v>2.9409999999999999E-2</v>
      </c>
      <c r="F69" s="60">
        <v>8994.58</v>
      </c>
      <c r="G69" s="60">
        <v>445.69</v>
      </c>
      <c r="H69" s="60">
        <v>496.68</v>
      </c>
      <c r="I69" s="60">
        <v>23.63</v>
      </c>
      <c r="J69" s="60">
        <v>264.52999999999997</v>
      </c>
      <c r="K69" s="60">
        <v>13.11</v>
      </c>
      <c r="L69" s="60">
        <v>14.61</v>
      </c>
      <c r="M69" s="60">
        <v>0.7</v>
      </c>
      <c r="N69" s="60">
        <v>46.33</v>
      </c>
      <c r="O69" s="60">
        <v>1.36</v>
      </c>
      <c r="P69" s="60">
        <v>1.75</v>
      </c>
      <c r="Q69" s="60">
        <v>0.05</v>
      </c>
    </row>
    <row r="70" spans="1:17" ht="24">
      <c r="A70" s="66">
        <v>47</v>
      </c>
      <c r="B70" s="65" t="s">
        <v>222</v>
      </c>
      <c r="C70" s="64" t="s">
        <v>284</v>
      </c>
      <c r="D70" s="63" t="s">
        <v>220</v>
      </c>
      <c r="E70" s="62">
        <v>2.7199999999999998E-2</v>
      </c>
      <c r="F70" s="60">
        <v>8792.59</v>
      </c>
      <c r="G70" s="60">
        <v>1957.49</v>
      </c>
      <c r="H70" s="60">
        <v>35.1</v>
      </c>
      <c r="I70" s="60">
        <v>2.0299999999999998</v>
      </c>
      <c r="J70" s="60">
        <v>239.16</v>
      </c>
      <c r="K70" s="60">
        <v>53.24</v>
      </c>
      <c r="L70" s="60">
        <v>0.95</v>
      </c>
      <c r="M70" s="60">
        <v>0.06</v>
      </c>
      <c r="N70" s="60">
        <v>215.82</v>
      </c>
      <c r="O70" s="60">
        <v>5.87</v>
      </c>
      <c r="P70" s="60">
        <v>0.15</v>
      </c>
      <c r="Q70" s="60"/>
    </row>
    <row r="71" spans="1:17" ht="19.149999999999999" customHeight="1">
      <c r="A71" s="139" t="s">
        <v>283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</row>
    <row r="72" spans="1:17" ht="19.149999999999999" customHeight="1">
      <c r="A72" s="151" t="s">
        <v>282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</row>
    <row r="73" spans="1:17" ht="24">
      <c r="A73" s="66">
        <v>48</v>
      </c>
      <c r="B73" s="65" t="s">
        <v>281</v>
      </c>
      <c r="C73" s="64" t="s">
        <v>280</v>
      </c>
      <c r="D73" s="63" t="s">
        <v>279</v>
      </c>
      <c r="E73" s="62">
        <v>99.68</v>
      </c>
      <c r="F73" s="60">
        <v>835.93</v>
      </c>
      <c r="G73" s="60">
        <v>38.28</v>
      </c>
      <c r="H73" s="60">
        <v>38.020000000000003</v>
      </c>
      <c r="I73" s="60">
        <v>5.94</v>
      </c>
      <c r="J73" s="60">
        <v>83325.5</v>
      </c>
      <c r="K73" s="60">
        <v>3815.75</v>
      </c>
      <c r="L73" s="60">
        <v>3789.83</v>
      </c>
      <c r="M73" s="60">
        <v>592.1</v>
      </c>
      <c r="N73" s="60">
        <v>4.43</v>
      </c>
      <c r="O73" s="60">
        <v>441.58</v>
      </c>
      <c r="P73" s="60">
        <v>0.44</v>
      </c>
      <c r="Q73" s="60">
        <v>43.86</v>
      </c>
    </row>
    <row r="74" spans="1:17" ht="24">
      <c r="A74" s="66">
        <v>49</v>
      </c>
      <c r="B74" s="65" t="s">
        <v>278</v>
      </c>
      <c r="C74" s="64" t="s">
        <v>277</v>
      </c>
      <c r="D74" s="63" t="s">
        <v>183</v>
      </c>
      <c r="E74" s="67">
        <v>-10.96</v>
      </c>
      <c r="F74" s="60">
        <v>497</v>
      </c>
      <c r="G74" s="60"/>
      <c r="H74" s="60"/>
      <c r="I74" s="60"/>
      <c r="J74" s="60">
        <v>-5447.12</v>
      </c>
      <c r="K74" s="60"/>
      <c r="L74" s="60"/>
      <c r="M74" s="60"/>
      <c r="N74" s="60"/>
      <c r="O74" s="60"/>
      <c r="P74" s="60"/>
      <c r="Q74" s="60"/>
    </row>
    <row r="75" spans="1:17" ht="60">
      <c r="A75" s="66">
        <v>49.1</v>
      </c>
      <c r="B75" s="65" t="s">
        <v>276</v>
      </c>
      <c r="C75" s="64" t="s">
        <v>275</v>
      </c>
      <c r="D75" s="63" t="s">
        <v>193</v>
      </c>
      <c r="E75" s="62">
        <v>831.33119999999997</v>
      </c>
      <c r="F75" s="60">
        <v>49.2</v>
      </c>
      <c r="G75" s="60"/>
      <c r="H75" s="60"/>
      <c r="I75" s="60"/>
      <c r="J75" s="60">
        <v>40901.5</v>
      </c>
      <c r="K75" s="60"/>
      <c r="L75" s="60"/>
      <c r="M75" s="60"/>
      <c r="N75" s="60"/>
      <c r="O75" s="60"/>
      <c r="P75" s="60"/>
      <c r="Q75" s="60"/>
    </row>
    <row r="76" spans="1:17" ht="24">
      <c r="A76" s="66">
        <v>50</v>
      </c>
      <c r="B76" s="65" t="s">
        <v>274</v>
      </c>
      <c r="C76" s="64" t="s">
        <v>273</v>
      </c>
      <c r="D76" s="63" t="s">
        <v>183</v>
      </c>
      <c r="E76" s="67">
        <v>-91.71</v>
      </c>
      <c r="F76" s="60">
        <v>765</v>
      </c>
      <c r="G76" s="60"/>
      <c r="H76" s="60"/>
      <c r="I76" s="60"/>
      <c r="J76" s="60">
        <v>-70158.149999999994</v>
      </c>
      <c r="K76" s="60"/>
      <c r="L76" s="60"/>
      <c r="M76" s="60"/>
      <c r="N76" s="60"/>
      <c r="O76" s="60"/>
      <c r="P76" s="60"/>
      <c r="Q76" s="60"/>
    </row>
    <row r="77" spans="1:17" ht="36">
      <c r="A77" s="66">
        <v>52</v>
      </c>
      <c r="B77" s="65" t="s">
        <v>272</v>
      </c>
      <c r="C77" s="64" t="s">
        <v>271</v>
      </c>
      <c r="D77" s="63" t="s">
        <v>183</v>
      </c>
      <c r="E77" s="67">
        <v>99.68</v>
      </c>
      <c r="F77" s="60">
        <v>618.67999999999995</v>
      </c>
      <c r="G77" s="60"/>
      <c r="H77" s="60"/>
      <c r="I77" s="60"/>
      <c r="J77" s="60">
        <v>61670.02</v>
      </c>
      <c r="K77" s="60"/>
      <c r="L77" s="60"/>
      <c r="M77" s="60"/>
      <c r="N77" s="60"/>
      <c r="O77" s="60"/>
      <c r="P77" s="60"/>
      <c r="Q77" s="60"/>
    </row>
    <row r="78" spans="1:17" ht="48">
      <c r="A78" s="66">
        <v>53</v>
      </c>
      <c r="B78" s="65" t="s">
        <v>270</v>
      </c>
      <c r="C78" s="64" t="s">
        <v>269</v>
      </c>
      <c r="D78" s="63" t="s">
        <v>268</v>
      </c>
      <c r="E78" s="62">
        <v>0.03</v>
      </c>
      <c r="F78" s="60">
        <v>7752.91</v>
      </c>
      <c r="G78" s="60">
        <v>506.02</v>
      </c>
      <c r="H78" s="60">
        <v>46.89</v>
      </c>
      <c r="I78" s="60">
        <v>3.11</v>
      </c>
      <c r="J78" s="60">
        <v>232.59</v>
      </c>
      <c r="K78" s="60">
        <v>15.18</v>
      </c>
      <c r="L78" s="60">
        <v>1.41</v>
      </c>
      <c r="M78" s="60">
        <v>0.09</v>
      </c>
      <c r="N78" s="60">
        <v>63.73</v>
      </c>
      <c r="O78" s="60">
        <v>1.91</v>
      </c>
      <c r="P78" s="60">
        <v>0.23</v>
      </c>
      <c r="Q78" s="60">
        <v>0.01</v>
      </c>
    </row>
    <row r="79" spans="1:17" ht="48">
      <c r="A79" s="66">
        <v>54</v>
      </c>
      <c r="B79" s="65" t="s">
        <v>267</v>
      </c>
      <c r="C79" s="64" t="s">
        <v>266</v>
      </c>
      <c r="D79" s="63" t="s">
        <v>240</v>
      </c>
      <c r="E79" s="62">
        <v>1.9199999999999998E-2</v>
      </c>
      <c r="F79" s="60">
        <v>145055.32999999999</v>
      </c>
      <c r="G79" s="60">
        <v>13716.56</v>
      </c>
      <c r="H79" s="60">
        <v>9911.56</v>
      </c>
      <c r="I79" s="60">
        <v>1300.57</v>
      </c>
      <c r="J79" s="60">
        <v>2785.06</v>
      </c>
      <c r="K79" s="60">
        <v>263.36</v>
      </c>
      <c r="L79" s="60">
        <v>190.3</v>
      </c>
      <c r="M79" s="60">
        <v>24.97</v>
      </c>
      <c r="N79" s="60">
        <v>1569.4</v>
      </c>
      <c r="O79" s="60">
        <v>30.13</v>
      </c>
      <c r="P79" s="60">
        <v>96.41</v>
      </c>
      <c r="Q79" s="60">
        <v>1.85</v>
      </c>
    </row>
    <row r="80" spans="1:17" ht="24">
      <c r="A80" s="66">
        <v>54.1</v>
      </c>
      <c r="B80" s="65" t="s">
        <v>239</v>
      </c>
      <c r="C80" s="64" t="s">
        <v>238</v>
      </c>
      <c r="D80" s="63" t="s">
        <v>183</v>
      </c>
      <c r="E80" s="67">
        <v>-1.9490000000000001</v>
      </c>
      <c r="F80" s="60">
        <v>665</v>
      </c>
      <c r="G80" s="60"/>
      <c r="H80" s="60"/>
      <c r="I80" s="60"/>
      <c r="J80" s="60">
        <v>-1296.08</v>
      </c>
      <c r="K80" s="60"/>
      <c r="L80" s="60"/>
      <c r="M80" s="60"/>
      <c r="N80" s="60"/>
      <c r="O80" s="60"/>
      <c r="P80" s="60"/>
      <c r="Q80" s="60"/>
    </row>
    <row r="81" spans="1:17" ht="24">
      <c r="A81" s="66">
        <v>54.2</v>
      </c>
      <c r="B81" s="65" t="s">
        <v>237</v>
      </c>
      <c r="C81" s="64" t="s">
        <v>236</v>
      </c>
      <c r="D81" s="63" t="s">
        <v>183</v>
      </c>
      <c r="E81" s="67">
        <v>1.9490000000000001</v>
      </c>
      <c r="F81" s="60">
        <v>439.28</v>
      </c>
      <c r="G81" s="60"/>
      <c r="H81" s="60"/>
      <c r="I81" s="60"/>
      <c r="J81" s="60">
        <v>856.16</v>
      </c>
      <c r="K81" s="60"/>
      <c r="L81" s="60"/>
      <c r="M81" s="60"/>
      <c r="N81" s="60"/>
      <c r="O81" s="60"/>
      <c r="P81" s="60"/>
      <c r="Q81" s="60"/>
    </row>
    <row r="82" spans="1:17" ht="24">
      <c r="A82" s="66">
        <v>55</v>
      </c>
      <c r="B82" s="65" t="s">
        <v>235</v>
      </c>
      <c r="C82" s="64" t="s">
        <v>234</v>
      </c>
      <c r="D82" s="63" t="s">
        <v>223</v>
      </c>
      <c r="E82" s="67">
        <v>-0.15379999999999999</v>
      </c>
      <c r="F82" s="60">
        <v>5650</v>
      </c>
      <c r="G82" s="60"/>
      <c r="H82" s="60"/>
      <c r="I82" s="60"/>
      <c r="J82" s="60">
        <v>-868.97</v>
      </c>
      <c r="K82" s="60"/>
      <c r="L82" s="60"/>
      <c r="M82" s="60"/>
      <c r="N82" s="60"/>
      <c r="O82" s="60"/>
      <c r="P82" s="60"/>
      <c r="Q82" s="60"/>
    </row>
    <row r="83" spans="1:17" ht="24">
      <c r="A83" s="66">
        <v>56</v>
      </c>
      <c r="B83" s="65" t="s">
        <v>259</v>
      </c>
      <c r="C83" s="64" t="s">
        <v>258</v>
      </c>
      <c r="D83" s="63" t="s">
        <v>223</v>
      </c>
      <c r="E83" s="67">
        <v>5.6599999999999998E-2</v>
      </c>
      <c r="F83" s="60">
        <v>6780</v>
      </c>
      <c r="G83" s="60"/>
      <c r="H83" s="60"/>
      <c r="I83" s="60"/>
      <c r="J83" s="60">
        <v>383.75</v>
      </c>
      <c r="K83" s="60"/>
      <c r="L83" s="60"/>
      <c r="M83" s="60"/>
      <c r="N83" s="60"/>
      <c r="O83" s="60"/>
      <c r="P83" s="60"/>
      <c r="Q83" s="60"/>
    </row>
    <row r="84" spans="1:17" ht="36">
      <c r="A84" s="66">
        <v>57.1</v>
      </c>
      <c r="B84" s="65" t="s">
        <v>265</v>
      </c>
      <c r="C84" s="64" t="s">
        <v>264</v>
      </c>
      <c r="D84" s="63" t="s">
        <v>223</v>
      </c>
      <c r="E84" s="67">
        <v>9.6799999999999997E-2</v>
      </c>
      <c r="F84" s="60">
        <v>7997.23</v>
      </c>
      <c r="G84" s="60"/>
      <c r="H84" s="60"/>
      <c r="I84" s="60"/>
      <c r="J84" s="60">
        <v>774.13</v>
      </c>
      <c r="K84" s="60"/>
      <c r="L84" s="60"/>
      <c r="M84" s="60"/>
      <c r="N84" s="60"/>
      <c r="O84" s="60"/>
      <c r="P84" s="60"/>
      <c r="Q84" s="60"/>
    </row>
    <row r="85" spans="1:17" ht="48">
      <c r="A85" s="66">
        <v>58</v>
      </c>
      <c r="B85" s="65" t="s">
        <v>263</v>
      </c>
      <c r="C85" s="64" t="s">
        <v>262</v>
      </c>
      <c r="D85" s="63" t="s">
        <v>240</v>
      </c>
      <c r="E85" s="62">
        <v>2.4400000000000002E-2</v>
      </c>
      <c r="F85" s="60">
        <v>180981.74</v>
      </c>
      <c r="G85" s="60">
        <v>13763.52</v>
      </c>
      <c r="H85" s="60">
        <v>7541.6</v>
      </c>
      <c r="I85" s="60">
        <v>880.22</v>
      </c>
      <c r="J85" s="60">
        <v>4415.95</v>
      </c>
      <c r="K85" s="60">
        <v>335.83</v>
      </c>
      <c r="L85" s="60">
        <v>184.02</v>
      </c>
      <c r="M85" s="60">
        <v>21.48</v>
      </c>
      <c r="N85" s="60">
        <v>1593</v>
      </c>
      <c r="O85" s="60">
        <v>38.869999999999997</v>
      </c>
      <c r="P85" s="60">
        <v>65.25</v>
      </c>
      <c r="Q85" s="60">
        <v>1.59</v>
      </c>
    </row>
    <row r="86" spans="1:17" ht="24">
      <c r="A86" s="66">
        <v>59</v>
      </c>
      <c r="B86" s="65" t="s">
        <v>235</v>
      </c>
      <c r="C86" s="64" t="s">
        <v>234</v>
      </c>
      <c r="D86" s="63" t="s">
        <v>223</v>
      </c>
      <c r="E86" s="67">
        <v>-0.27910000000000001</v>
      </c>
      <c r="F86" s="60">
        <v>5650</v>
      </c>
      <c r="G86" s="60"/>
      <c r="H86" s="60"/>
      <c r="I86" s="60"/>
      <c r="J86" s="60">
        <v>-1576.91</v>
      </c>
      <c r="K86" s="60"/>
      <c r="L86" s="60"/>
      <c r="M86" s="60"/>
      <c r="N86" s="60"/>
      <c r="O86" s="60"/>
      <c r="P86" s="60"/>
      <c r="Q86" s="60"/>
    </row>
    <row r="87" spans="1:17" ht="24">
      <c r="A87" s="66">
        <v>60</v>
      </c>
      <c r="B87" s="65" t="s">
        <v>239</v>
      </c>
      <c r="C87" s="64" t="s">
        <v>238</v>
      </c>
      <c r="D87" s="63" t="s">
        <v>183</v>
      </c>
      <c r="E87" s="67">
        <v>-2.4769999999999999</v>
      </c>
      <c r="F87" s="60">
        <v>665</v>
      </c>
      <c r="G87" s="60"/>
      <c r="H87" s="60"/>
      <c r="I87" s="60"/>
      <c r="J87" s="60">
        <v>-1647.2</v>
      </c>
      <c r="K87" s="60"/>
      <c r="L87" s="60"/>
      <c r="M87" s="60"/>
      <c r="N87" s="60"/>
      <c r="O87" s="60"/>
      <c r="P87" s="60"/>
      <c r="Q87" s="60"/>
    </row>
    <row r="88" spans="1:17" ht="24">
      <c r="A88" s="66">
        <v>61</v>
      </c>
      <c r="B88" s="65" t="s">
        <v>237</v>
      </c>
      <c r="C88" s="64" t="s">
        <v>236</v>
      </c>
      <c r="D88" s="63" t="s">
        <v>183</v>
      </c>
      <c r="E88" s="67">
        <v>2.4769999999999999</v>
      </c>
      <c r="F88" s="60">
        <v>580</v>
      </c>
      <c r="G88" s="60"/>
      <c r="H88" s="60"/>
      <c r="I88" s="60"/>
      <c r="J88" s="60">
        <v>1436.66</v>
      </c>
      <c r="K88" s="60"/>
      <c r="L88" s="60"/>
      <c r="M88" s="60"/>
      <c r="N88" s="60"/>
      <c r="O88" s="60"/>
      <c r="P88" s="60"/>
      <c r="Q88" s="60"/>
    </row>
    <row r="89" spans="1:17" ht="24">
      <c r="A89" s="66">
        <v>61.1</v>
      </c>
      <c r="B89" s="65" t="s">
        <v>261</v>
      </c>
      <c r="C89" s="64" t="s">
        <v>260</v>
      </c>
      <c r="D89" s="63" t="s">
        <v>223</v>
      </c>
      <c r="E89" s="62">
        <v>1.6619999999999999E-2</v>
      </c>
      <c r="F89" s="60">
        <v>7418.82</v>
      </c>
      <c r="G89" s="60"/>
      <c r="H89" s="60"/>
      <c r="I89" s="60"/>
      <c r="J89" s="60">
        <v>123.3</v>
      </c>
      <c r="K89" s="60"/>
      <c r="L89" s="60"/>
      <c r="M89" s="60"/>
      <c r="N89" s="60"/>
      <c r="O89" s="60"/>
      <c r="P89" s="60"/>
      <c r="Q89" s="60"/>
    </row>
    <row r="90" spans="1:17" ht="24">
      <c r="A90" s="66">
        <v>62</v>
      </c>
      <c r="B90" s="65" t="s">
        <v>259</v>
      </c>
      <c r="C90" s="64" t="s">
        <v>258</v>
      </c>
      <c r="D90" s="63" t="s">
        <v>223</v>
      </c>
      <c r="E90" s="62">
        <v>1.8339999999999999E-2</v>
      </c>
      <c r="F90" s="60">
        <v>6780</v>
      </c>
      <c r="G90" s="60"/>
      <c r="H90" s="60"/>
      <c r="I90" s="60"/>
      <c r="J90" s="60">
        <v>124.35</v>
      </c>
      <c r="K90" s="60"/>
      <c r="L90" s="60"/>
      <c r="M90" s="60"/>
      <c r="N90" s="60"/>
      <c r="O90" s="60"/>
      <c r="P90" s="60"/>
      <c r="Q90" s="60"/>
    </row>
    <row r="91" spans="1:17" ht="36">
      <c r="A91" s="66">
        <v>63.1</v>
      </c>
      <c r="B91" s="65" t="s">
        <v>257</v>
      </c>
      <c r="C91" s="64" t="s">
        <v>256</v>
      </c>
      <c r="D91" s="63" t="s">
        <v>223</v>
      </c>
      <c r="E91" s="67">
        <v>7.1999999999999995E-2</v>
      </c>
      <c r="F91" s="60">
        <v>7956.21</v>
      </c>
      <c r="G91" s="60"/>
      <c r="H91" s="60"/>
      <c r="I91" s="60"/>
      <c r="J91" s="60">
        <v>572.85</v>
      </c>
      <c r="K91" s="60"/>
      <c r="L91" s="60"/>
      <c r="M91" s="60"/>
      <c r="N91" s="60"/>
      <c r="O91" s="60"/>
      <c r="P91" s="60"/>
      <c r="Q91" s="60"/>
    </row>
    <row r="92" spans="1:17" ht="36">
      <c r="A92" s="66">
        <v>64.099999999999994</v>
      </c>
      <c r="B92" s="65" t="s">
        <v>255</v>
      </c>
      <c r="C92" s="64" t="s">
        <v>254</v>
      </c>
      <c r="D92" s="63" t="s">
        <v>223</v>
      </c>
      <c r="E92" s="67">
        <v>0.11237</v>
      </c>
      <c r="F92" s="60">
        <v>7917</v>
      </c>
      <c r="G92" s="60"/>
      <c r="H92" s="60"/>
      <c r="I92" s="60"/>
      <c r="J92" s="60">
        <v>889.63</v>
      </c>
      <c r="K92" s="60"/>
      <c r="L92" s="60"/>
      <c r="M92" s="60"/>
      <c r="N92" s="60"/>
      <c r="O92" s="60"/>
      <c r="P92" s="60"/>
      <c r="Q92" s="60"/>
    </row>
    <row r="93" spans="1:17" ht="19.149999999999999" customHeight="1">
      <c r="A93" s="151" t="s">
        <v>253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</row>
    <row r="94" spans="1:17" ht="36">
      <c r="A94" s="66">
        <v>65</v>
      </c>
      <c r="B94" s="65" t="s">
        <v>252</v>
      </c>
      <c r="C94" s="64" t="s">
        <v>251</v>
      </c>
      <c r="D94" s="63" t="s">
        <v>250</v>
      </c>
      <c r="E94" s="62">
        <v>0.67200000000000004</v>
      </c>
      <c r="F94" s="60">
        <v>8839.43</v>
      </c>
      <c r="G94" s="60">
        <v>858.61</v>
      </c>
      <c r="H94" s="60">
        <v>555.80999999999995</v>
      </c>
      <c r="I94" s="60">
        <v>44.15</v>
      </c>
      <c r="J94" s="60">
        <v>5940.1</v>
      </c>
      <c r="K94" s="60">
        <v>576.99</v>
      </c>
      <c r="L94" s="60">
        <v>373.5</v>
      </c>
      <c r="M94" s="60">
        <v>29.67</v>
      </c>
      <c r="N94" s="60">
        <v>102.46</v>
      </c>
      <c r="O94" s="60">
        <v>68.849999999999994</v>
      </c>
      <c r="P94" s="60">
        <v>3.27</v>
      </c>
      <c r="Q94" s="60">
        <v>2.2000000000000002</v>
      </c>
    </row>
    <row r="95" spans="1:17" ht="24">
      <c r="A95" s="66">
        <v>66</v>
      </c>
      <c r="B95" s="65" t="s">
        <v>185</v>
      </c>
      <c r="C95" s="64" t="s">
        <v>249</v>
      </c>
      <c r="D95" s="63" t="s">
        <v>183</v>
      </c>
      <c r="E95" s="67">
        <v>67.2</v>
      </c>
      <c r="F95" s="60">
        <v>542.4</v>
      </c>
      <c r="G95" s="60"/>
      <c r="H95" s="60"/>
      <c r="I95" s="60"/>
      <c r="J95" s="60">
        <v>36449.279999999999</v>
      </c>
      <c r="K95" s="60"/>
      <c r="L95" s="60"/>
      <c r="M95" s="60"/>
      <c r="N95" s="60"/>
      <c r="O95" s="60"/>
      <c r="P95" s="60"/>
      <c r="Q95" s="60"/>
    </row>
    <row r="96" spans="1:17" ht="48">
      <c r="A96" s="66">
        <v>67</v>
      </c>
      <c r="B96" s="65" t="s">
        <v>248</v>
      </c>
      <c r="C96" s="64" t="s">
        <v>247</v>
      </c>
      <c r="D96" s="63" t="s">
        <v>183</v>
      </c>
      <c r="E96" s="67">
        <v>5.98</v>
      </c>
      <c r="F96" s="60">
        <v>2292.7800000000002</v>
      </c>
      <c r="G96" s="60"/>
      <c r="H96" s="60"/>
      <c r="I96" s="60"/>
      <c r="J96" s="60">
        <v>13710.82</v>
      </c>
      <c r="K96" s="60"/>
      <c r="L96" s="60"/>
      <c r="M96" s="60"/>
      <c r="N96" s="60"/>
      <c r="O96" s="60"/>
      <c r="P96" s="60"/>
      <c r="Q96" s="60"/>
    </row>
    <row r="97" spans="1:17" ht="24">
      <c r="A97" s="66">
        <v>68</v>
      </c>
      <c r="B97" s="65" t="s">
        <v>246</v>
      </c>
      <c r="C97" s="64" t="s">
        <v>245</v>
      </c>
      <c r="D97" s="63" t="s">
        <v>164</v>
      </c>
      <c r="E97" s="67">
        <v>-74.59</v>
      </c>
      <c r="F97" s="60">
        <v>3.25</v>
      </c>
      <c r="G97" s="60"/>
      <c r="H97" s="60"/>
      <c r="I97" s="60"/>
      <c r="J97" s="60">
        <v>-242.42</v>
      </c>
      <c r="K97" s="60"/>
      <c r="L97" s="60"/>
      <c r="M97" s="60"/>
      <c r="N97" s="60"/>
      <c r="O97" s="60"/>
      <c r="P97" s="60"/>
      <c r="Q97" s="60"/>
    </row>
    <row r="98" spans="1:17" ht="24">
      <c r="A98" s="66">
        <v>69</v>
      </c>
      <c r="B98" s="65" t="s">
        <v>244</v>
      </c>
      <c r="C98" s="64" t="s">
        <v>243</v>
      </c>
      <c r="D98" s="63" t="s">
        <v>164</v>
      </c>
      <c r="E98" s="67">
        <v>74.59</v>
      </c>
      <c r="F98" s="60">
        <v>6.46</v>
      </c>
      <c r="G98" s="60"/>
      <c r="H98" s="60"/>
      <c r="I98" s="60"/>
      <c r="J98" s="60">
        <v>481.85</v>
      </c>
      <c r="K98" s="60"/>
      <c r="L98" s="60"/>
      <c r="M98" s="60"/>
      <c r="N98" s="60"/>
      <c r="O98" s="60"/>
      <c r="P98" s="60"/>
      <c r="Q98" s="60"/>
    </row>
    <row r="99" spans="1:17" ht="48">
      <c r="A99" s="66">
        <v>70</v>
      </c>
      <c r="B99" s="65" t="s">
        <v>242</v>
      </c>
      <c r="C99" s="64" t="s">
        <v>241</v>
      </c>
      <c r="D99" s="63" t="s">
        <v>240</v>
      </c>
      <c r="E99" s="62">
        <v>6.3100000000000003E-2</v>
      </c>
      <c r="F99" s="60">
        <v>163078</v>
      </c>
      <c r="G99" s="60">
        <v>9115.85</v>
      </c>
      <c r="H99" s="60">
        <v>8051.09</v>
      </c>
      <c r="I99" s="60">
        <v>958.87</v>
      </c>
      <c r="J99" s="60">
        <v>10290.219999999999</v>
      </c>
      <c r="K99" s="60">
        <v>575.21</v>
      </c>
      <c r="L99" s="60">
        <v>508.02</v>
      </c>
      <c r="M99" s="60">
        <v>60.5</v>
      </c>
      <c r="N99" s="60">
        <v>1016.26</v>
      </c>
      <c r="O99" s="60">
        <v>64.13</v>
      </c>
      <c r="P99" s="60">
        <v>71.08</v>
      </c>
      <c r="Q99" s="60">
        <v>4.49</v>
      </c>
    </row>
    <row r="100" spans="1:17" ht="24">
      <c r="A100" s="66">
        <v>71</v>
      </c>
      <c r="B100" s="65" t="s">
        <v>239</v>
      </c>
      <c r="C100" s="64" t="s">
        <v>238</v>
      </c>
      <c r="D100" s="63" t="s">
        <v>183</v>
      </c>
      <c r="E100" s="67">
        <v>-6.4050000000000002</v>
      </c>
      <c r="F100" s="60">
        <v>665</v>
      </c>
      <c r="G100" s="60"/>
      <c r="H100" s="60"/>
      <c r="I100" s="60"/>
      <c r="J100" s="60">
        <v>-4259.32</v>
      </c>
      <c r="K100" s="60"/>
      <c r="L100" s="60"/>
      <c r="M100" s="60"/>
      <c r="N100" s="60"/>
      <c r="O100" s="60"/>
      <c r="P100" s="60"/>
      <c r="Q100" s="60"/>
    </row>
    <row r="101" spans="1:17" ht="24">
      <c r="A101" s="66">
        <v>72</v>
      </c>
      <c r="B101" s="65" t="s">
        <v>237</v>
      </c>
      <c r="C101" s="64" t="s">
        <v>236</v>
      </c>
      <c r="D101" s="63" t="s">
        <v>183</v>
      </c>
      <c r="E101" s="67">
        <v>6.4050000000000002</v>
      </c>
      <c r="F101" s="60">
        <v>580</v>
      </c>
      <c r="G101" s="60"/>
      <c r="H101" s="60"/>
      <c r="I101" s="60"/>
      <c r="J101" s="60">
        <v>3714.9</v>
      </c>
      <c r="K101" s="60"/>
      <c r="L101" s="60"/>
      <c r="M101" s="60"/>
      <c r="N101" s="60"/>
      <c r="O101" s="60"/>
      <c r="P101" s="60"/>
      <c r="Q101" s="60"/>
    </row>
    <row r="102" spans="1:17" ht="24">
      <c r="A102" s="66">
        <v>73</v>
      </c>
      <c r="B102" s="65" t="s">
        <v>235</v>
      </c>
      <c r="C102" s="64" t="s">
        <v>234</v>
      </c>
      <c r="D102" s="63" t="s">
        <v>223</v>
      </c>
      <c r="E102" s="67">
        <v>-0.78879999999999995</v>
      </c>
      <c r="F102" s="60">
        <v>5650</v>
      </c>
      <c r="G102" s="60"/>
      <c r="H102" s="60"/>
      <c r="I102" s="60"/>
      <c r="J102" s="60">
        <v>-4456.72</v>
      </c>
      <c r="K102" s="60"/>
      <c r="L102" s="60"/>
      <c r="M102" s="60"/>
      <c r="N102" s="60"/>
      <c r="O102" s="60"/>
      <c r="P102" s="60"/>
      <c r="Q102" s="60"/>
    </row>
    <row r="103" spans="1:17" ht="36">
      <c r="A103" s="66">
        <v>74</v>
      </c>
      <c r="B103" s="65" t="s">
        <v>233</v>
      </c>
      <c r="C103" s="64" t="s">
        <v>232</v>
      </c>
      <c r="D103" s="63" t="s">
        <v>223</v>
      </c>
      <c r="E103" s="62">
        <v>8.0500000000000002E-2</v>
      </c>
      <c r="F103" s="60">
        <v>8213.7199999999993</v>
      </c>
      <c r="G103" s="60"/>
      <c r="H103" s="60"/>
      <c r="I103" s="60"/>
      <c r="J103" s="60">
        <v>661.2</v>
      </c>
      <c r="K103" s="60"/>
      <c r="L103" s="60"/>
      <c r="M103" s="60"/>
      <c r="N103" s="60"/>
      <c r="O103" s="60"/>
      <c r="P103" s="60"/>
      <c r="Q103" s="60"/>
    </row>
    <row r="104" spans="1:17" ht="36">
      <c r="A104" s="66">
        <v>75</v>
      </c>
      <c r="B104" s="65" t="s">
        <v>231</v>
      </c>
      <c r="C104" s="64" t="s">
        <v>230</v>
      </c>
      <c r="D104" s="63" t="s">
        <v>223</v>
      </c>
      <c r="E104" s="62">
        <v>0.12859999999999999</v>
      </c>
      <c r="F104" s="60">
        <v>8014.15</v>
      </c>
      <c r="G104" s="60"/>
      <c r="H104" s="60"/>
      <c r="I104" s="60"/>
      <c r="J104" s="60">
        <v>1030.6199999999999</v>
      </c>
      <c r="K104" s="60"/>
      <c r="L104" s="60"/>
      <c r="M104" s="60"/>
      <c r="N104" s="60"/>
      <c r="O104" s="60"/>
      <c r="P104" s="60"/>
      <c r="Q104" s="60"/>
    </row>
    <row r="105" spans="1:17" ht="24">
      <c r="A105" s="66">
        <v>76</v>
      </c>
      <c r="B105" s="65" t="s">
        <v>229</v>
      </c>
      <c r="C105" s="64" t="s">
        <v>228</v>
      </c>
      <c r="D105" s="63" t="s">
        <v>220</v>
      </c>
      <c r="E105" s="62">
        <v>0.10199999999999999</v>
      </c>
      <c r="F105" s="60">
        <v>8994.58</v>
      </c>
      <c r="G105" s="60">
        <v>445.69</v>
      </c>
      <c r="H105" s="60">
        <v>496.68</v>
      </c>
      <c r="I105" s="60">
        <v>23.63</v>
      </c>
      <c r="J105" s="60">
        <v>917.45</v>
      </c>
      <c r="K105" s="60">
        <v>45.46</v>
      </c>
      <c r="L105" s="60">
        <v>50.66</v>
      </c>
      <c r="M105" s="60">
        <v>2.41</v>
      </c>
      <c r="N105" s="60">
        <v>46.33</v>
      </c>
      <c r="O105" s="60">
        <v>4.7300000000000004</v>
      </c>
      <c r="P105" s="60">
        <v>1.75</v>
      </c>
      <c r="Q105" s="60">
        <v>0.18</v>
      </c>
    </row>
    <row r="106" spans="1:17" ht="48">
      <c r="A106" s="66">
        <v>77</v>
      </c>
      <c r="B106" s="65" t="s">
        <v>227</v>
      </c>
      <c r="C106" s="64" t="s">
        <v>226</v>
      </c>
      <c r="D106" s="63" t="s">
        <v>223</v>
      </c>
      <c r="E106" s="67">
        <v>-0.10199999999999999</v>
      </c>
      <c r="F106" s="60">
        <v>7980</v>
      </c>
      <c r="G106" s="60"/>
      <c r="H106" s="60"/>
      <c r="I106" s="60"/>
      <c r="J106" s="60">
        <v>-813.96</v>
      </c>
      <c r="K106" s="60"/>
      <c r="L106" s="60"/>
      <c r="M106" s="60"/>
      <c r="N106" s="60"/>
      <c r="O106" s="60"/>
      <c r="P106" s="60"/>
      <c r="Q106" s="60"/>
    </row>
    <row r="107" spans="1:17" ht="24">
      <c r="A107" s="66">
        <v>78</v>
      </c>
      <c r="B107" s="65" t="s">
        <v>225</v>
      </c>
      <c r="C107" s="64" t="s">
        <v>224</v>
      </c>
      <c r="D107" s="63" t="s">
        <v>223</v>
      </c>
      <c r="E107" s="67">
        <v>0.10199999999999999</v>
      </c>
      <c r="F107" s="60">
        <v>6726.18</v>
      </c>
      <c r="G107" s="60"/>
      <c r="H107" s="60"/>
      <c r="I107" s="60"/>
      <c r="J107" s="60">
        <v>686.07</v>
      </c>
      <c r="K107" s="60"/>
      <c r="L107" s="60"/>
      <c r="M107" s="60"/>
      <c r="N107" s="60"/>
      <c r="O107" s="60"/>
      <c r="P107" s="60"/>
      <c r="Q107" s="60"/>
    </row>
    <row r="108" spans="1:17" ht="24">
      <c r="A108" s="66">
        <v>79</v>
      </c>
      <c r="B108" s="65" t="s">
        <v>222</v>
      </c>
      <c r="C108" s="64" t="s">
        <v>221</v>
      </c>
      <c r="D108" s="63" t="s">
        <v>220</v>
      </c>
      <c r="E108" s="62">
        <v>7.85E-2</v>
      </c>
      <c r="F108" s="60">
        <v>8792.59</v>
      </c>
      <c r="G108" s="60">
        <v>1957.49</v>
      </c>
      <c r="H108" s="60">
        <v>35.1</v>
      </c>
      <c r="I108" s="60">
        <v>2.0299999999999998</v>
      </c>
      <c r="J108" s="60">
        <v>690.22</v>
      </c>
      <c r="K108" s="60">
        <v>153.66</v>
      </c>
      <c r="L108" s="60">
        <v>2.76</v>
      </c>
      <c r="M108" s="60">
        <v>0.16</v>
      </c>
      <c r="N108" s="60">
        <v>215.82</v>
      </c>
      <c r="O108" s="60">
        <v>16.940000000000001</v>
      </c>
      <c r="P108" s="60">
        <v>0.15</v>
      </c>
      <c r="Q108" s="60">
        <v>0.01</v>
      </c>
    </row>
    <row r="109" spans="1:17" ht="19.149999999999999" customHeight="1">
      <c r="A109" s="151" t="s">
        <v>219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</row>
    <row r="110" spans="1:17" ht="60">
      <c r="A110" s="66">
        <v>80</v>
      </c>
      <c r="B110" s="65" t="s">
        <v>209</v>
      </c>
      <c r="C110" s="64" t="s">
        <v>208</v>
      </c>
      <c r="D110" s="63" t="s">
        <v>207</v>
      </c>
      <c r="E110" s="67">
        <v>3.69</v>
      </c>
      <c r="F110" s="60">
        <v>2300.67</v>
      </c>
      <c r="G110" s="60">
        <v>200.19</v>
      </c>
      <c r="H110" s="60">
        <v>38.22</v>
      </c>
      <c r="I110" s="60">
        <v>2.0299999999999998</v>
      </c>
      <c r="J110" s="60">
        <v>8489.4699999999993</v>
      </c>
      <c r="K110" s="60">
        <v>738.7</v>
      </c>
      <c r="L110" s="60">
        <v>141.03</v>
      </c>
      <c r="M110" s="60">
        <v>7.49</v>
      </c>
      <c r="N110" s="60">
        <v>24.09</v>
      </c>
      <c r="O110" s="60">
        <v>88.89</v>
      </c>
      <c r="P110" s="60">
        <v>0.15</v>
      </c>
      <c r="Q110" s="60">
        <v>0.55000000000000004</v>
      </c>
    </row>
    <row r="111" spans="1:17" ht="60">
      <c r="A111" s="66">
        <v>80.3</v>
      </c>
      <c r="B111" s="65" t="s">
        <v>218</v>
      </c>
      <c r="C111" s="64" t="s">
        <v>217</v>
      </c>
      <c r="D111" s="63" t="s">
        <v>207</v>
      </c>
      <c r="E111" s="67">
        <v>1.22</v>
      </c>
      <c r="F111" s="60">
        <v>2411.06</v>
      </c>
      <c r="G111" s="60">
        <v>188.55</v>
      </c>
      <c r="H111" s="60">
        <v>33.51</v>
      </c>
      <c r="I111" s="60"/>
      <c r="J111" s="60">
        <v>2941.49</v>
      </c>
      <c r="K111" s="60">
        <v>230.03</v>
      </c>
      <c r="L111" s="60">
        <v>40.880000000000003</v>
      </c>
      <c r="M111" s="60"/>
      <c r="N111" s="60">
        <v>22.5</v>
      </c>
      <c r="O111" s="60">
        <v>27.45</v>
      </c>
      <c r="P111" s="60"/>
      <c r="Q111" s="60"/>
    </row>
    <row r="112" spans="1:17" ht="144">
      <c r="A112" s="66">
        <v>80.400000000000006</v>
      </c>
      <c r="B112" s="65" t="s">
        <v>206</v>
      </c>
      <c r="C112" s="64" t="s">
        <v>205</v>
      </c>
      <c r="D112" s="63" t="s">
        <v>202</v>
      </c>
      <c r="E112" s="62">
        <v>0.28620000000000001</v>
      </c>
      <c r="F112" s="60">
        <v>5335.24</v>
      </c>
      <c r="G112" s="60">
        <v>580.04</v>
      </c>
      <c r="H112" s="60">
        <v>92.17</v>
      </c>
      <c r="I112" s="60"/>
      <c r="J112" s="60">
        <v>1526.95</v>
      </c>
      <c r="K112" s="60">
        <v>166.01</v>
      </c>
      <c r="L112" s="60">
        <v>26.38</v>
      </c>
      <c r="M112" s="60"/>
      <c r="N112" s="60">
        <v>68</v>
      </c>
      <c r="O112" s="60">
        <v>19.46</v>
      </c>
      <c r="P112" s="60"/>
      <c r="Q112" s="60"/>
    </row>
    <row r="113" spans="1:17" ht="144">
      <c r="A113" s="66">
        <v>80.5</v>
      </c>
      <c r="B113" s="65" t="s">
        <v>204</v>
      </c>
      <c r="C113" s="64" t="s">
        <v>203</v>
      </c>
      <c r="D113" s="63" t="s">
        <v>202</v>
      </c>
      <c r="E113" s="62">
        <v>0.1368</v>
      </c>
      <c r="F113" s="60">
        <v>5313.52</v>
      </c>
      <c r="G113" s="60">
        <v>1219.79</v>
      </c>
      <c r="H113" s="60">
        <v>79.81</v>
      </c>
      <c r="I113" s="60"/>
      <c r="J113" s="60">
        <v>726.89</v>
      </c>
      <c r="K113" s="60">
        <v>166.87</v>
      </c>
      <c r="L113" s="60">
        <v>10.92</v>
      </c>
      <c r="M113" s="60"/>
      <c r="N113" s="60">
        <v>143</v>
      </c>
      <c r="O113" s="60">
        <v>19.559999999999999</v>
      </c>
      <c r="P113" s="60"/>
      <c r="Q113" s="60"/>
    </row>
    <row r="114" spans="1:17" ht="36">
      <c r="A114" s="66">
        <v>81</v>
      </c>
      <c r="B114" s="65" t="s">
        <v>216</v>
      </c>
      <c r="C114" s="64" t="s">
        <v>215</v>
      </c>
      <c r="D114" s="63" t="s">
        <v>214</v>
      </c>
      <c r="E114" s="67">
        <v>1</v>
      </c>
      <c r="F114" s="60">
        <v>378.81</v>
      </c>
      <c r="G114" s="60">
        <v>56.55</v>
      </c>
      <c r="H114" s="60">
        <v>22.06</v>
      </c>
      <c r="I114" s="60">
        <v>1.49</v>
      </c>
      <c r="J114" s="60">
        <v>378.81</v>
      </c>
      <c r="K114" s="60">
        <v>56.55</v>
      </c>
      <c r="L114" s="60">
        <v>22.06</v>
      </c>
      <c r="M114" s="60">
        <v>1.49</v>
      </c>
      <c r="N114" s="60">
        <v>6.63</v>
      </c>
      <c r="O114" s="60">
        <v>6.63</v>
      </c>
      <c r="P114" s="60">
        <v>0.11</v>
      </c>
      <c r="Q114" s="60">
        <v>0.11</v>
      </c>
    </row>
    <row r="115" spans="1:17" ht="24">
      <c r="A115" s="66">
        <v>81.099999999999994</v>
      </c>
      <c r="B115" s="65" t="s">
        <v>213</v>
      </c>
      <c r="C115" s="64" t="s">
        <v>212</v>
      </c>
      <c r="D115" s="63" t="s">
        <v>145</v>
      </c>
      <c r="E115" s="67">
        <v>1</v>
      </c>
      <c r="F115" s="60">
        <v>90</v>
      </c>
      <c r="G115" s="60"/>
      <c r="H115" s="60"/>
      <c r="I115" s="60"/>
      <c r="J115" s="60">
        <v>90</v>
      </c>
      <c r="K115" s="60"/>
      <c r="L115" s="60"/>
      <c r="M115" s="60"/>
      <c r="N115" s="60"/>
      <c r="O115" s="60"/>
      <c r="P115" s="60"/>
      <c r="Q115" s="60"/>
    </row>
    <row r="116" spans="1:17" ht="48">
      <c r="A116" s="66">
        <v>82</v>
      </c>
      <c r="B116" s="65" t="s">
        <v>201</v>
      </c>
      <c r="C116" s="64" t="s">
        <v>200</v>
      </c>
      <c r="D116" s="63" t="s">
        <v>199</v>
      </c>
      <c r="E116" s="62">
        <v>1.3338000000000001</v>
      </c>
      <c r="F116" s="60">
        <v>4919.01</v>
      </c>
      <c r="G116" s="60">
        <v>413.94</v>
      </c>
      <c r="H116" s="60">
        <v>156.69999999999999</v>
      </c>
      <c r="I116" s="60">
        <v>14.99</v>
      </c>
      <c r="J116" s="60">
        <v>6560.98</v>
      </c>
      <c r="K116" s="60">
        <v>552.11</v>
      </c>
      <c r="L116" s="60">
        <v>209.01</v>
      </c>
      <c r="M116" s="60">
        <v>19.989999999999998</v>
      </c>
      <c r="N116" s="60">
        <v>47.91</v>
      </c>
      <c r="O116" s="60">
        <v>63.9</v>
      </c>
      <c r="P116" s="60">
        <v>1.1100000000000001</v>
      </c>
      <c r="Q116" s="60">
        <v>1.48</v>
      </c>
    </row>
    <row r="117" spans="1:17" ht="24">
      <c r="A117" s="66">
        <v>83</v>
      </c>
      <c r="B117" s="65" t="s">
        <v>198</v>
      </c>
      <c r="C117" s="64" t="s">
        <v>197</v>
      </c>
      <c r="D117" s="63" t="s">
        <v>164</v>
      </c>
      <c r="E117" s="67">
        <v>-180.1</v>
      </c>
      <c r="F117" s="60">
        <v>12.43</v>
      </c>
      <c r="G117" s="60"/>
      <c r="H117" s="60"/>
      <c r="I117" s="60"/>
      <c r="J117" s="60">
        <v>-2238.64</v>
      </c>
      <c r="K117" s="60"/>
      <c r="L117" s="60"/>
      <c r="M117" s="60"/>
      <c r="N117" s="60"/>
      <c r="O117" s="60"/>
      <c r="P117" s="60"/>
      <c r="Q117" s="60"/>
    </row>
    <row r="118" spans="1:17" ht="36">
      <c r="A118" s="66">
        <v>84</v>
      </c>
      <c r="B118" s="65" t="s">
        <v>163</v>
      </c>
      <c r="C118" s="64" t="s">
        <v>211</v>
      </c>
      <c r="D118" s="63" t="s">
        <v>164</v>
      </c>
      <c r="E118" s="62">
        <v>154.7208</v>
      </c>
      <c r="F118" s="60">
        <v>43.93</v>
      </c>
      <c r="G118" s="60"/>
      <c r="H118" s="60"/>
      <c r="I118" s="60"/>
      <c r="J118" s="60">
        <v>6796.88</v>
      </c>
      <c r="K118" s="60"/>
      <c r="L118" s="60"/>
      <c r="M118" s="60"/>
      <c r="N118" s="60"/>
      <c r="O118" s="60"/>
      <c r="P118" s="60"/>
      <c r="Q118" s="60"/>
    </row>
    <row r="119" spans="1:17" ht="72">
      <c r="A119" s="66">
        <v>84.1</v>
      </c>
      <c r="B119" s="65" t="s">
        <v>192</v>
      </c>
      <c r="C119" s="64" t="s">
        <v>191</v>
      </c>
      <c r="D119" s="63" t="s">
        <v>190</v>
      </c>
      <c r="E119" s="62">
        <v>1.0751999999999999</v>
      </c>
      <c r="F119" s="60">
        <v>239.35</v>
      </c>
      <c r="G119" s="60">
        <v>122.77</v>
      </c>
      <c r="H119" s="60">
        <v>114.74</v>
      </c>
      <c r="I119" s="60">
        <v>1.62</v>
      </c>
      <c r="J119" s="60">
        <v>257.35000000000002</v>
      </c>
      <c r="K119" s="60">
        <v>132</v>
      </c>
      <c r="L119" s="60">
        <v>123.37</v>
      </c>
      <c r="M119" s="60">
        <v>1.74</v>
      </c>
      <c r="N119" s="60">
        <v>12.91</v>
      </c>
      <c r="O119" s="60">
        <v>13.88</v>
      </c>
      <c r="P119" s="60">
        <v>0.14000000000000001</v>
      </c>
      <c r="Q119" s="60">
        <v>0.15</v>
      </c>
    </row>
    <row r="120" spans="1:17" ht="19.149999999999999" customHeight="1">
      <c r="A120" s="151" t="s">
        <v>210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</row>
    <row r="121" spans="1:17" ht="60">
      <c r="A121" s="66">
        <v>85</v>
      </c>
      <c r="B121" s="65" t="s">
        <v>209</v>
      </c>
      <c r="C121" s="64" t="s">
        <v>208</v>
      </c>
      <c r="D121" s="63" t="s">
        <v>207</v>
      </c>
      <c r="E121" s="62">
        <v>0.374</v>
      </c>
      <c r="F121" s="60">
        <v>2300.67</v>
      </c>
      <c r="G121" s="60">
        <v>200.19</v>
      </c>
      <c r="H121" s="60">
        <v>38.22</v>
      </c>
      <c r="I121" s="60">
        <v>2.0299999999999998</v>
      </c>
      <c r="J121" s="60">
        <v>860.45</v>
      </c>
      <c r="K121" s="60">
        <v>74.87</v>
      </c>
      <c r="L121" s="60">
        <v>14.29</v>
      </c>
      <c r="M121" s="60">
        <v>0.76</v>
      </c>
      <c r="N121" s="60">
        <v>24.09</v>
      </c>
      <c r="O121" s="60">
        <v>9.01</v>
      </c>
      <c r="P121" s="60">
        <v>0.15</v>
      </c>
      <c r="Q121" s="60">
        <v>0.06</v>
      </c>
    </row>
    <row r="122" spans="1:17" ht="144">
      <c r="A122" s="66">
        <v>87</v>
      </c>
      <c r="B122" s="65" t="s">
        <v>206</v>
      </c>
      <c r="C122" s="64" t="s">
        <v>205</v>
      </c>
      <c r="D122" s="63" t="s">
        <v>202</v>
      </c>
      <c r="E122" s="62">
        <v>4.1399999999999999E-2</v>
      </c>
      <c r="F122" s="60">
        <v>5335.24</v>
      </c>
      <c r="G122" s="60">
        <v>580.04</v>
      </c>
      <c r="H122" s="60">
        <v>92.17</v>
      </c>
      <c r="I122" s="60"/>
      <c r="J122" s="60">
        <v>220.88</v>
      </c>
      <c r="K122" s="60">
        <v>24.01</v>
      </c>
      <c r="L122" s="60">
        <v>3.82</v>
      </c>
      <c r="M122" s="60"/>
      <c r="N122" s="60">
        <v>68</v>
      </c>
      <c r="O122" s="60">
        <v>2.82</v>
      </c>
      <c r="P122" s="60"/>
      <c r="Q122" s="60"/>
    </row>
    <row r="123" spans="1:17" ht="144">
      <c r="A123" s="66">
        <v>88</v>
      </c>
      <c r="B123" s="65" t="s">
        <v>204</v>
      </c>
      <c r="C123" s="64" t="s">
        <v>203</v>
      </c>
      <c r="D123" s="63" t="s">
        <v>202</v>
      </c>
      <c r="E123" s="62">
        <v>4.3200000000000002E-2</v>
      </c>
      <c r="F123" s="60">
        <v>5313.52</v>
      </c>
      <c r="G123" s="60">
        <v>1219.79</v>
      </c>
      <c r="H123" s="60">
        <v>79.81</v>
      </c>
      <c r="I123" s="60"/>
      <c r="J123" s="60">
        <v>229.54</v>
      </c>
      <c r="K123" s="60">
        <v>52.69</v>
      </c>
      <c r="L123" s="60">
        <v>3.45</v>
      </c>
      <c r="M123" s="60"/>
      <c r="N123" s="60">
        <v>143</v>
      </c>
      <c r="O123" s="60">
        <v>6.18</v>
      </c>
      <c r="P123" s="60"/>
      <c r="Q123" s="60"/>
    </row>
    <row r="124" spans="1:17" ht="48">
      <c r="A124" s="66">
        <v>91</v>
      </c>
      <c r="B124" s="65" t="s">
        <v>201</v>
      </c>
      <c r="C124" s="64" t="s">
        <v>200</v>
      </c>
      <c r="D124" s="63" t="s">
        <v>199</v>
      </c>
      <c r="E124" s="62">
        <v>0.16</v>
      </c>
      <c r="F124" s="60">
        <v>4919.01</v>
      </c>
      <c r="G124" s="60">
        <v>413.94</v>
      </c>
      <c r="H124" s="60">
        <v>156.69999999999999</v>
      </c>
      <c r="I124" s="60">
        <v>14.99</v>
      </c>
      <c r="J124" s="60">
        <v>787.04</v>
      </c>
      <c r="K124" s="60">
        <v>66.23</v>
      </c>
      <c r="L124" s="60">
        <v>25.07</v>
      </c>
      <c r="M124" s="60">
        <v>2.4</v>
      </c>
      <c r="N124" s="60">
        <v>47.91</v>
      </c>
      <c r="O124" s="60">
        <v>7.67</v>
      </c>
      <c r="P124" s="60">
        <v>1.1100000000000001</v>
      </c>
      <c r="Q124" s="60">
        <v>0.18</v>
      </c>
    </row>
    <row r="125" spans="1:17" ht="24">
      <c r="A125" s="66">
        <v>92</v>
      </c>
      <c r="B125" s="65" t="s">
        <v>198</v>
      </c>
      <c r="C125" s="64" t="s">
        <v>197</v>
      </c>
      <c r="D125" s="63" t="s">
        <v>164</v>
      </c>
      <c r="E125" s="67">
        <v>-21.6</v>
      </c>
      <c r="F125" s="60">
        <v>12.43</v>
      </c>
      <c r="G125" s="60"/>
      <c r="H125" s="60"/>
      <c r="I125" s="60"/>
      <c r="J125" s="60">
        <v>-268.49</v>
      </c>
      <c r="K125" s="60"/>
      <c r="L125" s="60"/>
      <c r="M125" s="60"/>
      <c r="N125" s="60"/>
      <c r="O125" s="60"/>
      <c r="P125" s="60"/>
      <c r="Q125" s="60"/>
    </row>
    <row r="126" spans="1:17" ht="36">
      <c r="A126" s="66">
        <v>93</v>
      </c>
      <c r="B126" s="65" t="s">
        <v>163</v>
      </c>
      <c r="C126" s="64" t="s">
        <v>196</v>
      </c>
      <c r="D126" s="63" t="s">
        <v>164</v>
      </c>
      <c r="E126" s="62">
        <v>18.559999999999999</v>
      </c>
      <c r="F126" s="60">
        <v>32.340000000000003</v>
      </c>
      <c r="G126" s="60"/>
      <c r="H126" s="60"/>
      <c r="I126" s="60"/>
      <c r="J126" s="60">
        <v>600.23</v>
      </c>
      <c r="K126" s="60"/>
      <c r="L126" s="60"/>
      <c r="M126" s="60"/>
      <c r="N126" s="60"/>
      <c r="O126" s="60"/>
      <c r="P126" s="60"/>
      <c r="Q126" s="60"/>
    </row>
    <row r="127" spans="1:17" ht="24">
      <c r="A127" s="66">
        <v>93.5</v>
      </c>
      <c r="B127" s="65" t="s">
        <v>195</v>
      </c>
      <c r="C127" s="64" t="s">
        <v>194</v>
      </c>
      <c r="D127" s="63" t="s">
        <v>193</v>
      </c>
      <c r="E127" s="67">
        <v>34.619999999999997</v>
      </c>
      <c r="F127" s="60">
        <v>15.16</v>
      </c>
      <c r="G127" s="60"/>
      <c r="H127" s="60"/>
      <c r="I127" s="60"/>
      <c r="J127" s="60">
        <v>524.84</v>
      </c>
      <c r="K127" s="60"/>
      <c r="L127" s="60"/>
      <c r="M127" s="60"/>
      <c r="N127" s="60"/>
      <c r="O127" s="60"/>
      <c r="P127" s="60"/>
      <c r="Q127" s="60"/>
    </row>
    <row r="128" spans="1:17" ht="72">
      <c r="A128" s="66">
        <v>93.6</v>
      </c>
      <c r="B128" s="65" t="s">
        <v>192</v>
      </c>
      <c r="C128" s="64" t="s">
        <v>191</v>
      </c>
      <c r="D128" s="63" t="s">
        <v>190</v>
      </c>
      <c r="E128" s="62">
        <v>4.9919999999999999E-2</v>
      </c>
      <c r="F128" s="60">
        <v>239.35</v>
      </c>
      <c r="G128" s="60">
        <v>122.77</v>
      </c>
      <c r="H128" s="60">
        <v>114.74</v>
      </c>
      <c r="I128" s="60">
        <v>1.62</v>
      </c>
      <c r="J128" s="60">
        <v>11.95</v>
      </c>
      <c r="K128" s="60">
        <v>6.13</v>
      </c>
      <c r="L128" s="60">
        <v>5.73</v>
      </c>
      <c r="M128" s="60">
        <v>0.08</v>
      </c>
      <c r="N128" s="60">
        <v>12.91</v>
      </c>
      <c r="O128" s="60">
        <v>0.64</v>
      </c>
      <c r="P128" s="60">
        <v>0.14000000000000001</v>
      </c>
      <c r="Q128" s="60">
        <v>0.01</v>
      </c>
    </row>
    <row r="129" spans="1:17" ht="19.149999999999999" customHeight="1">
      <c r="A129" s="151" t="s">
        <v>189</v>
      </c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</row>
    <row r="130" spans="1:17" ht="60">
      <c r="A130" s="66">
        <v>93.1</v>
      </c>
      <c r="B130" s="65" t="s">
        <v>188</v>
      </c>
      <c r="C130" s="64" t="s">
        <v>187</v>
      </c>
      <c r="D130" s="63" t="s">
        <v>186</v>
      </c>
      <c r="E130" s="62">
        <v>0.34410000000000002</v>
      </c>
      <c r="F130" s="60">
        <v>11902.38</v>
      </c>
      <c r="G130" s="60">
        <v>1233.52</v>
      </c>
      <c r="H130" s="60">
        <v>20.5</v>
      </c>
      <c r="I130" s="60"/>
      <c r="J130" s="60">
        <v>4095.61</v>
      </c>
      <c r="K130" s="60">
        <v>424.45</v>
      </c>
      <c r="L130" s="60">
        <v>7.05</v>
      </c>
      <c r="M130" s="60"/>
      <c r="N130" s="60">
        <v>136</v>
      </c>
      <c r="O130" s="60">
        <v>46.8</v>
      </c>
      <c r="P130" s="60"/>
      <c r="Q130" s="60"/>
    </row>
    <row r="131" spans="1:17" ht="24">
      <c r="A131" s="66">
        <v>93.2</v>
      </c>
      <c r="B131" s="65" t="s">
        <v>185</v>
      </c>
      <c r="C131" s="64" t="s">
        <v>184</v>
      </c>
      <c r="D131" s="63" t="s">
        <v>183</v>
      </c>
      <c r="E131" s="67">
        <v>1.72</v>
      </c>
      <c r="F131" s="60">
        <v>542.4</v>
      </c>
      <c r="G131" s="60"/>
      <c r="H131" s="60"/>
      <c r="I131" s="60"/>
      <c r="J131" s="60">
        <v>932.93</v>
      </c>
      <c r="K131" s="60"/>
      <c r="L131" s="60"/>
      <c r="M131" s="60"/>
      <c r="N131" s="60"/>
      <c r="O131" s="60"/>
      <c r="P131" s="60"/>
      <c r="Q131" s="60"/>
    </row>
    <row r="132" spans="1:17" ht="19.149999999999999" customHeight="1">
      <c r="A132" s="151" t="s">
        <v>182</v>
      </c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</row>
    <row r="133" spans="1:17" ht="36">
      <c r="A133" s="66">
        <v>94</v>
      </c>
      <c r="B133" s="65" t="s">
        <v>181</v>
      </c>
      <c r="C133" s="64" t="s">
        <v>180</v>
      </c>
      <c r="D133" s="63" t="s">
        <v>154</v>
      </c>
      <c r="E133" s="62">
        <v>2.1000000000000001E-2</v>
      </c>
      <c r="F133" s="60">
        <v>170851.28</v>
      </c>
      <c r="G133" s="60">
        <v>1492.36</v>
      </c>
      <c r="H133" s="60">
        <v>427.09</v>
      </c>
      <c r="I133" s="60">
        <v>20.420000000000002</v>
      </c>
      <c r="J133" s="60">
        <v>3587.88</v>
      </c>
      <c r="K133" s="60">
        <v>31.34</v>
      </c>
      <c r="L133" s="60">
        <v>8.9700000000000006</v>
      </c>
      <c r="M133" s="60">
        <v>0.43</v>
      </c>
      <c r="N133" s="60">
        <v>170.75</v>
      </c>
      <c r="O133" s="60">
        <v>3.59</v>
      </c>
      <c r="P133" s="60">
        <v>1.76</v>
      </c>
      <c r="Q133" s="60">
        <v>0.04</v>
      </c>
    </row>
    <row r="134" spans="1:17" ht="60">
      <c r="A134" s="66">
        <v>95</v>
      </c>
      <c r="B134" s="65" t="s">
        <v>179</v>
      </c>
      <c r="C134" s="64" t="s">
        <v>178</v>
      </c>
      <c r="D134" s="63" t="s">
        <v>154</v>
      </c>
      <c r="E134" s="62">
        <v>3.5999999999999997E-2</v>
      </c>
      <c r="F134" s="60">
        <v>171274.09</v>
      </c>
      <c r="G134" s="60">
        <v>1639.19</v>
      </c>
      <c r="H134" s="60">
        <v>487.95</v>
      </c>
      <c r="I134" s="60">
        <v>20.420000000000002</v>
      </c>
      <c r="J134" s="60">
        <v>6165.87</v>
      </c>
      <c r="K134" s="60">
        <v>59.01</v>
      </c>
      <c r="L134" s="60">
        <v>17.57</v>
      </c>
      <c r="M134" s="60">
        <v>0.74</v>
      </c>
      <c r="N134" s="60">
        <v>187.55</v>
      </c>
      <c r="O134" s="60">
        <v>6.75</v>
      </c>
      <c r="P134" s="60">
        <v>1.76</v>
      </c>
      <c r="Q134" s="60">
        <v>0.06</v>
      </c>
    </row>
    <row r="135" spans="1:17" ht="72">
      <c r="A135" s="66">
        <v>96</v>
      </c>
      <c r="B135" s="65" t="s">
        <v>177</v>
      </c>
      <c r="C135" s="64" t="s">
        <v>176</v>
      </c>
      <c r="D135" s="63" t="s">
        <v>154</v>
      </c>
      <c r="E135" s="62">
        <v>5.3999999999999999E-2</v>
      </c>
      <c r="F135" s="60">
        <v>168203.68</v>
      </c>
      <c r="G135" s="60">
        <v>1303.6600000000001</v>
      </c>
      <c r="H135" s="60">
        <v>413.79</v>
      </c>
      <c r="I135" s="60">
        <v>7.66</v>
      </c>
      <c r="J135" s="60">
        <v>9083</v>
      </c>
      <c r="K135" s="60">
        <v>70.400000000000006</v>
      </c>
      <c r="L135" s="60">
        <v>22.34</v>
      </c>
      <c r="M135" s="60">
        <v>0.41</v>
      </c>
      <c r="N135" s="60">
        <v>149.16</v>
      </c>
      <c r="O135" s="60">
        <v>8.0500000000000007</v>
      </c>
      <c r="P135" s="60">
        <v>0.66</v>
      </c>
      <c r="Q135" s="60">
        <v>0.04</v>
      </c>
    </row>
    <row r="136" spans="1:17" ht="24">
      <c r="A136" s="66">
        <v>97</v>
      </c>
      <c r="B136" s="65" t="s">
        <v>175</v>
      </c>
      <c r="C136" s="64" t="s">
        <v>174</v>
      </c>
      <c r="D136" s="63" t="s">
        <v>173</v>
      </c>
      <c r="E136" s="62">
        <v>7.3999999999999996E-2</v>
      </c>
      <c r="F136" s="60">
        <v>6487.61</v>
      </c>
      <c r="G136" s="60">
        <v>182.37</v>
      </c>
      <c r="H136" s="60">
        <v>28.34</v>
      </c>
      <c r="I136" s="60">
        <v>0.81</v>
      </c>
      <c r="J136" s="60">
        <v>480.08</v>
      </c>
      <c r="K136" s="60">
        <v>13.5</v>
      </c>
      <c r="L136" s="60">
        <v>2.1</v>
      </c>
      <c r="M136" s="60">
        <v>0.06</v>
      </c>
      <c r="N136" s="60">
        <v>21.38</v>
      </c>
      <c r="O136" s="60">
        <v>1.58</v>
      </c>
      <c r="P136" s="60">
        <v>7.0000000000000007E-2</v>
      </c>
      <c r="Q136" s="60">
        <v>0.01</v>
      </c>
    </row>
    <row r="137" spans="1:17" ht="24">
      <c r="A137" s="66">
        <v>98</v>
      </c>
      <c r="B137" s="65" t="s">
        <v>172</v>
      </c>
      <c r="C137" s="64" t="s">
        <v>171</v>
      </c>
      <c r="D137" s="63" t="s">
        <v>170</v>
      </c>
      <c r="E137" s="67">
        <v>8</v>
      </c>
      <c r="F137" s="60">
        <v>426.89</v>
      </c>
      <c r="G137" s="60"/>
      <c r="H137" s="60"/>
      <c r="I137" s="60"/>
      <c r="J137" s="60">
        <v>3415.12</v>
      </c>
      <c r="K137" s="60"/>
      <c r="L137" s="60"/>
      <c r="M137" s="60"/>
      <c r="N137" s="60"/>
      <c r="O137" s="60"/>
      <c r="P137" s="60"/>
      <c r="Q137" s="60"/>
    </row>
    <row r="138" spans="1:17" ht="19.149999999999999" customHeight="1">
      <c r="A138" s="151" t="s">
        <v>169</v>
      </c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</row>
    <row r="139" spans="1:17" ht="48">
      <c r="A139" s="66">
        <v>99</v>
      </c>
      <c r="B139" s="65" t="s">
        <v>168</v>
      </c>
      <c r="C139" s="64" t="s">
        <v>167</v>
      </c>
      <c r="D139" s="63" t="s">
        <v>154</v>
      </c>
      <c r="E139" s="62">
        <v>8.4000000000000005E-2</v>
      </c>
      <c r="F139" s="60">
        <v>25031.88</v>
      </c>
      <c r="G139" s="60">
        <v>957.29</v>
      </c>
      <c r="H139" s="60">
        <v>1250.29</v>
      </c>
      <c r="I139" s="60">
        <v>153.22999999999999</v>
      </c>
      <c r="J139" s="60">
        <v>2102.6799999999998</v>
      </c>
      <c r="K139" s="60">
        <v>80.41</v>
      </c>
      <c r="L139" s="60">
        <v>105.02</v>
      </c>
      <c r="M139" s="60">
        <v>12.87</v>
      </c>
      <c r="N139" s="60">
        <v>104.28</v>
      </c>
      <c r="O139" s="60">
        <v>8.76</v>
      </c>
      <c r="P139" s="60">
        <v>11.35</v>
      </c>
      <c r="Q139" s="60">
        <v>0.95</v>
      </c>
    </row>
    <row r="140" spans="1:17" ht="36">
      <c r="A140" s="66">
        <v>99.1</v>
      </c>
      <c r="B140" s="65" t="s">
        <v>166</v>
      </c>
      <c r="C140" s="64" t="s">
        <v>165</v>
      </c>
      <c r="D140" s="63" t="s">
        <v>164</v>
      </c>
      <c r="E140" s="67">
        <v>-8.4</v>
      </c>
      <c r="F140" s="60">
        <v>207</v>
      </c>
      <c r="G140" s="60"/>
      <c r="H140" s="60"/>
      <c r="I140" s="60"/>
      <c r="J140" s="60">
        <v>-1738.8</v>
      </c>
      <c r="K140" s="60"/>
      <c r="L140" s="60"/>
      <c r="M140" s="60"/>
      <c r="N140" s="60"/>
      <c r="O140" s="60"/>
      <c r="P140" s="60"/>
      <c r="Q140" s="60"/>
    </row>
    <row r="141" spans="1:17" ht="36">
      <c r="A141" s="66">
        <v>99.2</v>
      </c>
      <c r="B141" s="65" t="s">
        <v>163</v>
      </c>
      <c r="C141" s="64" t="s">
        <v>162</v>
      </c>
      <c r="D141" s="63" t="s">
        <v>161</v>
      </c>
      <c r="E141" s="67">
        <v>4</v>
      </c>
      <c r="F141" s="60">
        <v>1757.12</v>
      </c>
      <c r="G141" s="60"/>
      <c r="H141" s="60"/>
      <c r="I141" s="60"/>
      <c r="J141" s="60">
        <v>7028.48</v>
      </c>
      <c r="K141" s="60"/>
      <c r="L141" s="60"/>
      <c r="M141" s="60"/>
      <c r="N141" s="60"/>
      <c r="O141" s="60"/>
      <c r="P141" s="60"/>
      <c r="Q141" s="60"/>
    </row>
    <row r="142" spans="1:17" ht="48">
      <c r="A142" s="66">
        <v>100</v>
      </c>
      <c r="B142" s="65" t="s">
        <v>160</v>
      </c>
      <c r="C142" s="64" t="s">
        <v>159</v>
      </c>
      <c r="D142" s="63" t="s">
        <v>154</v>
      </c>
      <c r="E142" s="62">
        <v>0.1134</v>
      </c>
      <c r="F142" s="60">
        <v>25379.25</v>
      </c>
      <c r="G142" s="60">
        <v>1031.55</v>
      </c>
      <c r="H142" s="60">
        <v>339.96</v>
      </c>
      <c r="I142" s="60"/>
      <c r="J142" s="60">
        <v>2878.01</v>
      </c>
      <c r="K142" s="60">
        <v>116.98</v>
      </c>
      <c r="L142" s="60">
        <v>38.549999999999997</v>
      </c>
      <c r="M142" s="60"/>
      <c r="N142" s="60">
        <v>115</v>
      </c>
      <c r="O142" s="60">
        <v>13.04</v>
      </c>
      <c r="P142" s="60"/>
      <c r="Q142" s="60"/>
    </row>
    <row r="143" spans="1:17" ht="36">
      <c r="A143" s="66">
        <v>100.1</v>
      </c>
      <c r="B143" s="65" t="s">
        <v>158</v>
      </c>
      <c r="C143" s="64" t="s">
        <v>157</v>
      </c>
      <c r="D143" s="63" t="s">
        <v>145</v>
      </c>
      <c r="E143" s="67">
        <v>6</v>
      </c>
      <c r="F143" s="60">
        <v>113</v>
      </c>
      <c r="G143" s="60"/>
      <c r="H143" s="60"/>
      <c r="I143" s="60"/>
      <c r="J143" s="60">
        <v>678</v>
      </c>
      <c r="K143" s="60"/>
      <c r="L143" s="60"/>
      <c r="M143" s="60"/>
      <c r="N143" s="60"/>
      <c r="O143" s="60"/>
      <c r="P143" s="60"/>
      <c r="Q143" s="60"/>
    </row>
    <row r="144" spans="1:17" ht="24">
      <c r="A144" s="66">
        <v>101</v>
      </c>
      <c r="B144" s="65" t="s">
        <v>156</v>
      </c>
      <c r="C144" s="64" t="s">
        <v>155</v>
      </c>
      <c r="D144" s="63" t="s">
        <v>154</v>
      </c>
      <c r="E144" s="62">
        <v>2.8799999999999999E-2</v>
      </c>
      <c r="F144" s="60">
        <v>53417.55</v>
      </c>
      <c r="G144" s="60">
        <v>1207.07</v>
      </c>
      <c r="H144" s="60">
        <v>1228.75</v>
      </c>
      <c r="I144" s="60">
        <v>147.41999999999999</v>
      </c>
      <c r="J144" s="60">
        <v>1538.43</v>
      </c>
      <c r="K144" s="60">
        <v>34.76</v>
      </c>
      <c r="L144" s="60">
        <v>35.39</v>
      </c>
      <c r="M144" s="60">
        <v>4.25</v>
      </c>
      <c r="N144" s="60">
        <v>142.68</v>
      </c>
      <c r="O144" s="60">
        <v>4.1100000000000003</v>
      </c>
      <c r="P144" s="60">
        <v>10.92</v>
      </c>
      <c r="Q144" s="60">
        <v>0.31</v>
      </c>
    </row>
    <row r="145" spans="1:17" ht="24">
      <c r="A145" s="66">
        <v>102</v>
      </c>
      <c r="B145" s="65" t="s">
        <v>153</v>
      </c>
      <c r="C145" s="64" t="s">
        <v>152</v>
      </c>
      <c r="D145" s="63" t="s">
        <v>145</v>
      </c>
      <c r="E145" s="67">
        <v>2</v>
      </c>
      <c r="F145" s="60">
        <v>65.77</v>
      </c>
      <c r="G145" s="60"/>
      <c r="H145" s="60"/>
      <c r="I145" s="60"/>
      <c r="J145" s="60">
        <v>131.54</v>
      </c>
      <c r="K145" s="60"/>
      <c r="L145" s="60"/>
      <c r="M145" s="60"/>
      <c r="N145" s="60"/>
      <c r="O145" s="60"/>
      <c r="P145" s="60"/>
      <c r="Q145" s="60"/>
    </row>
    <row r="146" spans="1:17" ht="19.149999999999999" customHeight="1">
      <c r="A146" s="151" t="s">
        <v>151</v>
      </c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</row>
    <row r="147" spans="1:17" ht="60">
      <c r="A147" s="66">
        <v>103</v>
      </c>
      <c r="B147" s="65" t="s">
        <v>150</v>
      </c>
      <c r="C147" s="64" t="s">
        <v>149</v>
      </c>
      <c r="D147" s="63" t="s">
        <v>148</v>
      </c>
      <c r="E147" s="67">
        <v>8</v>
      </c>
      <c r="F147" s="60">
        <v>1519.27</v>
      </c>
      <c r="G147" s="60">
        <v>154.21</v>
      </c>
      <c r="H147" s="60">
        <v>41.84</v>
      </c>
      <c r="I147" s="60"/>
      <c r="J147" s="60">
        <v>12154.16</v>
      </c>
      <c r="K147" s="60">
        <v>1233.68</v>
      </c>
      <c r="L147" s="60">
        <v>334.72</v>
      </c>
      <c r="M147" s="60"/>
      <c r="N147" s="60">
        <v>16.600000000000001</v>
      </c>
      <c r="O147" s="60">
        <v>132.80000000000001</v>
      </c>
      <c r="P147" s="60"/>
      <c r="Q147" s="60"/>
    </row>
    <row r="148" spans="1:17" ht="24">
      <c r="A148" s="66">
        <v>104</v>
      </c>
      <c r="B148" s="65" t="s">
        <v>147</v>
      </c>
      <c r="C148" s="64" t="s">
        <v>146</v>
      </c>
      <c r="D148" s="63" t="s">
        <v>145</v>
      </c>
      <c r="E148" s="67">
        <v>2</v>
      </c>
      <c r="F148" s="60">
        <v>1073.5</v>
      </c>
      <c r="G148" s="60"/>
      <c r="H148" s="60"/>
      <c r="I148" s="60"/>
      <c r="J148" s="60">
        <v>2147</v>
      </c>
      <c r="K148" s="60"/>
      <c r="L148" s="60"/>
      <c r="M148" s="60"/>
      <c r="N148" s="60"/>
      <c r="O148" s="60"/>
      <c r="P148" s="60"/>
      <c r="Q148" s="60"/>
    </row>
    <row r="149" spans="1:17" ht="19.149999999999999" customHeight="1">
      <c r="A149" s="151" t="s">
        <v>144</v>
      </c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</row>
    <row r="150" spans="1:17" ht="60">
      <c r="A150" s="66">
        <v>105.1</v>
      </c>
      <c r="B150" s="65" t="s">
        <v>143</v>
      </c>
      <c r="C150" s="64" t="s">
        <v>142</v>
      </c>
      <c r="D150" s="63" t="s">
        <v>141</v>
      </c>
      <c r="E150" s="67">
        <v>0.64</v>
      </c>
      <c r="F150" s="60">
        <v>12692.4</v>
      </c>
      <c r="G150" s="60">
        <v>5357.65</v>
      </c>
      <c r="H150" s="60">
        <v>219.86</v>
      </c>
      <c r="I150" s="60">
        <v>3.71</v>
      </c>
      <c r="J150" s="60">
        <v>8123.14</v>
      </c>
      <c r="K150" s="60">
        <v>3428.9</v>
      </c>
      <c r="L150" s="60">
        <v>140.71</v>
      </c>
      <c r="M150" s="60">
        <v>2.37</v>
      </c>
      <c r="N150" s="60">
        <v>590.70000000000005</v>
      </c>
      <c r="O150" s="60">
        <v>378.05</v>
      </c>
      <c r="P150" s="60">
        <v>0.32</v>
      </c>
      <c r="Q150" s="60">
        <v>0.2</v>
      </c>
    </row>
    <row r="151" spans="1:17" ht="72">
      <c r="A151" s="66">
        <v>105.2</v>
      </c>
      <c r="B151" s="65" t="s">
        <v>140</v>
      </c>
      <c r="C151" s="64" t="s">
        <v>139</v>
      </c>
      <c r="D151" s="63" t="s">
        <v>119</v>
      </c>
      <c r="E151" s="67">
        <v>0.64</v>
      </c>
      <c r="F151" s="60">
        <v>826.43</v>
      </c>
      <c r="G151" s="60">
        <v>454.52</v>
      </c>
      <c r="H151" s="60">
        <v>9.3800000000000008</v>
      </c>
      <c r="I151" s="60">
        <v>3.48</v>
      </c>
      <c r="J151" s="60">
        <v>528.91999999999996</v>
      </c>
      <c r="K151" s="60">
        <v>290.89</v>
      </c>
      <c r="L151" s="60">
        <v>6</v>
      </c>
      <c r="M151" s="60">
        <v>2.23</v>
      </c>
      <c r="N151" s="60">
        <v>51.3</v>
      </c>
      <c r="O151" s="60">
        <v>32.83</v>
      </c>
      <c r="P151" s="60">
        <v>0.3</v>
      </c>
      <c r="Q151" s="60">
        <v>0.19</v>
      </c>
    </row>
    <row r="152" spans="1:17" ht="72">
      <c r="A152" s="66">
        <v>107</v>
      </c>
      <c r="B152" s="65" t="s">
        <v>138</v>
      </c>
      <c r="C152" s="64" t="s">
        <v>137</v>
      </c>
      <c r="D152" s="63" t="s">
        <v>119</v>
      </c>
      <c r="E152" s="62">
        <v>1.6412</v>
      </c>
      <c r="F152" s="60">
        <v>1486.01</v>
      </c>
      <c r="G152" s="60">
        <v>595.54</v>
      </c>
      <c r="H152" s="60">
        <v>80.02</v>
      </c>
      <c r="I152" s="60">
        <v>50.55</v>
      </c>
      <c r="J152" s="60">
        <v>2438.84</v>
      </c>
      <c r="K152" s="60">
        <v>977.4</v>
      </c>
      <c r="L152" s="60">
        <v>131.33000000000001</v>
      </c>
      <c r="M152" s="60">
        <v>82.96</v>
      </c>
      <c r="N152" s="60">
        <v>65.66</v>
      </c>
      <c r="O152" s="60">
        <v>107.76</v>
      </c>
      <c r="P152" s="60">
        <v>4.99</v>
      </c>
      <c r="Q152" s="60">
        <v>8.19</v>
      </c>
    </row>
    <row r="153" spans="1:17" ht="72">
      <c r="A153" s="66">
        <v>107.1</v>
      </c>
      <c r="B153" s="65" t="s">
        <v>136</v>
      </c>
      <c r="C153" s="64" t="s">
        <v>135</v>
      </c>
      <c r="D153" s="63" t="s">
        <v>119</v>
      </c>
      <c r="E153" s="62">
        <v>2.3794</v>
      </c>
      <c r="F153" s="60">
        <v>687.21</v>
      </c>
      <c r="G153" s="60">
        <v>368.65</v>
      </c>
      <c r="H153" s="60">
        <v>7.82</v>
      </c>
      <c r="I153" s="60">
        <v>2.9</v>
      </c>
      <c r="J153" s="60">
        <v>1635.15</v>
      </c>
      <c r="K153" s="60">
        <v>877.17</v>
      </c>
      <c r="L153" s="60">
        <v>18.61</v>
      </c>
      <c r="M153" s="60">
        <v>6.9</v>
      </c>
      <c r="N153" s="60">
        <v>42.18</v>
      </c>
      <c r="O153" s="60">
        <v>100.36</v>
      </c>
      <c r="P153" s="60">
        <v>0.25</v>
      </c>
      <c r="Q153" s="60">
        <v>0.59</v>
      </c>
    </row>
    <row r="154" spans="1:17" ht="60">
      <c r="A154" s="66">
        <v>107.3</v>
      </c>
      <c r="B154" s="65" t="s">
        <v>134</v>
      </c>
      <c r="C154" s="64" t="s">
        <v>133</v>
      </c>
      <c r="D154" s="63" t="s">
        <v>116</v>
      </c>
      <c r="E154" s="67">
        <v>2.3794</v>
      </c>
      <c r="F154" s="60">
        <v>2200.86</v>
      </c>
      <c r="G154" s="60">
        <v>384.81</v>
      </c>
      <c r="H154" s="60">
        <v>13.7</v>
      </c>
      <c r="I154" s="60">
        <v>0.23</v>
      </c>
      <c r="J154" s="60">
        <v>5236.7299999999996</v>
      </c>
      <c r="K154" s="60">
        <v>915.62</v>
      </c>
      <c r="L154" s="60">
        <v>32.6</v>
      </c>
      <c r="M154" s="60">
        <v>0.55000000000000004</v>
      </c>
      <c r="N154" s="60">
        <v>42.9</v>
      </c>
      <c r="O154" s="60">
        <v>102.08</v>
      </c>
      <c r="P154" s="60">
        <v>0.02</v>
      </c>
      <c r="Q154" s="60">
        <v>0.05</v>
      </c>
    </row>
    <row r="155" spans="1:17" ht="60">
      <c r="A155" s="66">
        <v>107.4</v>
      </c>
      <c r="B155" s="65" t="s">
        <v>132</v>
      </c>
      <c r="C155" s="64" t="s">
        <v>131</v>
      </c>
      <c r="D155" s="63" t="s">
        <v>116</v>
      </c>
      <c r="E155" s="67">
        <v>0.64</v>
      </c>
      <c r="F155" s="60">
        <v>2410.46</v>
      </c>
      <c r="G155" s="60">
        <v>483.48</v>
      </c>
      <c r="H155" s="60">
        <v>14.57</v>
      </c>
      <c r="I155" s="60">
        <v>0.23</v>
      </c>
      <c r="J155" s="60">
        <v>1542.69</v>
      </c>
      <c r="K155" s="60">
        <v>309.43</v>
      </c>
      <c r="L155" s="60">
        <v>9.32</v>
      </c>
      <c r="M155" s="60">
        <v>0.15</v>
      </c>
      <c r="N155" s="60">
        <v>53.9</v>
      </c>
      <c r="O155" s="60">
        <v>34.5</v>
      </c>
      <c r="P155" s="60">
        <v>0.02</v>
      </c>
      <c r="Q155" s="60">
        <v>0.01</v>
      </c>
    </row>
    <row r="156" spans="1:17" ht="36">
      <c r="A156" s="66">
        <v>108</v>
      </c>
      <c r="B156" s="65" t="s">
        <v>130</v>
      </c>
      <c r="C156" s="64" t="s">
        <v>129</v>
      </c>
      <c r="D156" s="63" t="s">
        <v>128</v>
      </c>
      <c r="E156" s="67">
        <v>0.64</v>
      </c>
      <c r="F156" s="60">
        <v>9007.76</v>
      </c>
      <c r="G156" s="60">
        <v>569.04</v>
      </c>
      <c r="H156" s="60">
        <v>126.14</v>
      </c>
      <c r="I156" s="60">
        <v>8.82</v>
      </c>
      <c r="J156" s="60">
        <v>5764.97</v>
      </c>
      <c r="K156" s="60">
        <v>364.19</v>
      </c>
      <c r="L156" s="60">
        <v>80.73</v>
      </c>
      <c r="M156" s="60">
        <v>5.64</v>
      </c>
      <c r="N156" s="60">
        <v>66.709999999999994</v>
      </c>
      <c r="O156" s="60">
        <v>42.69</v>
      </c>
      <c r="P156" s="60">
        <v>0.76</v>
      </c>
      <c r="Q156" s="60">
        <v>0.49</v>
      </c>
    </row>
    <row r="157" spans="1:17" ht="60">
      <c r="A157" s="66">
        <v>109</v>
      </c>
      <c r="B157" s="65" t="s">
        <v>124</v>
      </c>
      <c r="C157" s="64" t="s">
        <v>123</v>
      </c>
      <c r="D157" s="63" t="s">
        <v>116</v>
      </c>
      <c r="E157" s="67">
        <v>0.64</v>
      </c>
      <c r="F157" s="60">
        <v>1982.56</v>
      </c>
      <c r="G157" s="60">
        <v>465.93</v>
      </c>
      <c r="H157" s="60">
        <v>10.210000000000001</v>
      </c>
      <c r="I157" s="60">
        <v>0.23</v>
      </c>
      <c r="J157" s="60">
        <v>1268.8399999999999</v>
      </c>
      <c r="K157" s="60">
        <v>298.2</v>
      </c>
      <c r="L157" s="60">
        <v>6.53</v>
      </c>
      <c r="M157" s="60">
        <v>0.15</v>
      </c>
      <c r="N157" s="60">
        <v>51.37</v>
      </c>
      <c r="O157" s="60">
        <v>32.880000000000003</v>
      </c>
      <c r="P157" s="60">
        <v>0.02</v>
      </c>
      <c r="Q157" s="60">
        <v>0.01</v>
      </c>
    </row>
    <row r="158" spans="1:17" ht="24">
      <c r="A158" s="66">
        <v>110</v>
      </c>
      <c r="B158" s="65" t="s">
        <v>127</v>
      </c>
      <c r="C158" s="64" t="s">
        <v>126</v>
      </c>
      <c r="D158" s="63" t="s">
        <v>125</v>
      </c>
      <c r="E158" s="62">
        <v>0.41839999999999999</v>
      </c>
      <c r="F158" s="60">
        <v>568.65</v>
      </c>
      <c r="G158" s="60">
        <v>65.25</v>
      </c>
      <c r="H158" s="60">
        <v>6.97</v>
      </c>
      <c r="I158" s="60"/>
      <c r="J158" s="60">
        <v>237.92</v>
      </c>
      <c r="K158" s="60">
        <v>27.3</v>
      </c>
      <c r="L158" s="60">
        <v>2.92</v>
      </c>
      <c r="M158" s="60"/>
      <c r="N158" s="60">
        <v>7.65</v>
      </c>
      <c r="O158" s="60">
        <v>3.2</v>
      </c>
      <c r="P158" s="60"/>
      <c r="Q158" s="60"/>
    </row>
    <row r="159" spans="1:17" ht="60">
      <c r="A159" s="66">
        <v>111</v>
      </c>
      <c r="B159" s="65" t="s">
        <v>124</v>
      </c>
      <c r="C159" s="64" t="s">
        <v>123</v>
      </c>
      <c r="D159" s="63" t="s">
        <v>116</v>
      </c>
      <c r="E159" s="62">
        <v>6.4000000000000001E-2</v>
      </c>
      <c r="F159" s="60">
        <v>1982.56</v>
      </c>
      <c r="G159" s="60">
        <v>465.93</v>
      </c>
      <c r="H159" s="60">
        <v>10.210000000000001</v>
      </c>
      <c r="I159" s="60">
        <v>0.23</v>
      </c>
      <c r="J159" s="60">
        <v>126.88</v>
      </c>
      <c r="K159" s="60">
        <v>29.82</v>
      </c>
      <c r="L159" s="60">
        <v>0.65</v>
      </c>
      <c r="M159" s="60">
        <v>0.01</v>
      </c>
      <c r="N159" s="60">
        <v>51.37</v>
      </c>
      <c r="O159" s="60">
        <v>3.29</v>
      </c>
      <c r="P159" s="60">
        <v>0.02</v>
      </c>
      <c r="Q159" s="60"/>
    </row>
    <row r="160" spans="1:17" ht="19.149999999999999" customHeight="1">
      <c r="A160" s="151" t="s">
        <v>122</v>
      </c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</row>
    <row r="161" spans="1:17" ht="72">
      <c r="A161" s="66">
        <v>112</v>
      </c>
      <c r="B161" s="65" t="s">
        <v>121</v>
      </c>
      <c r="C161" s="64" t="s">
        <v>120</v>
      </c>
      <c r="D161" s="63" t="s">
        <v>119</v>
      </c>
      <c r="E161" s="62">
        <v>1.0559000000000001</v>
      </c>
      <c r="F161" s="60">
        <v>1723.45</v>
      </c>
      <c r="G161" s="60">
        <v>681.87</v>
      </c>
      <c r="H161" s="60">
        <v>61.89</v>
      </c>
      <c r="I161" s="60">
        <v>34.89</v>
      </c>
      <c r="J161" s="60">
        <v>1819.79</v>
      </c>
      <c r="K161" s="60">
        <v>719.99</v>
      </c>
      <c r="L161" s="60">
        <v>65.349999999999994</v>
      </c>
      <c r="M161" s="60">
        <v>36.840000000000003</v>
      </c>
      <c r="N161" s="60">
        <v>70.88</v>
      </c>
      <c r="O161" s="60">
        <v>74.84</v>
      </c>
      <c r="P161" s="60">
        <v>2.78</v>
      </c>
      <c r="Q161" s="60">
        <v>2.94</v>
      </c>
    </row>
    <row r="162" spans="1:17" ht="60">
      <c r="A162" s="66">
        <v>113</v>
      </c>
      <c r="B162" s="65" t="s">
        <v>118</v>
      </c>
      <c r="C162" s="64" t="s">
        <v>117</v>
      </c>
      <c r="D162" s="63" t="s">
        <v>116</v>
      </c>
      <c r="E162" s="67">
        <v>1.0559000000000001</v>
      </c>
      <c r="F162" s="60">
        <v>1631.34</v>
      </c>
      <c r="G162" s="60">
        <v>130.52000000000001</v>
      </c>
      <c r="H162" s="60">
        <v>10.87</v>
      </c>
      <c r="I162" s="60"/>
      <c r="J162" s="60">
        <v>1722.53</v>
      </c>
      <c r="K162" s="60">
        <v>137.82</v>
      </c>
      <c r="L162" s="60">
        <v>11.48</v>
      </c>
      <c r="M162" s="60"/>
      <c r="N162" s="60">
        <v>14.39</v>
      </c>
      <c r="O162" s="60">
        <v>15.19</v>
      </c>
      <c r="P162" s="60"/>
      <c r="Q162" s="60"/>
    </row>
    <row r="163" spans="1:17" ht="19.149999999999999" customHeight="1">
      <c r="A163" s="151" t="s">
        <v>115</v>
      </c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</row>
    <row r="164" spans="1:17" ht="36">
      <c r="A164" s="66">
        <v>114</v>
      </c>
      <c r="B164" s="65" t="s">
        <v>114</v>
      </c>
      <c r="C164" s="64" t="s">
        <v>113</v>
      </c>
      <c r="D164" s="63" t="s">
        <v>112</v>
      </c>
      <c r="E164" s="62">
        <v>0.1303</v>
      </c>
      <c r="F164" s="60">
        <v>1411.8</v>
      </c>
      <c r="G164" s="60">
        <v>1411.8</v>
      </c>
      <c r="H164" s="60"/>
      <c r="I164" s="60"/>
      <c r="J164" s="60">
        <v>183.96</v>
      </c>
      <c r="K164" s="60">
        <v>183.96</v>
      </c>
      <c r="L164" s="60"/>
      <c r="M164" s="60"/>
      <c r="N164" s="60">
        <v>181</v>
      </c>
      <c r="O164" s="60">
        <v>23.58</v>
      </c>
      <c r="P164" s="60"/>
      <c r="Q164" s="60"/>
    </row>
    <row r="165" spans="1:17" ht="84">
      <c r="A165" s="66">
        <v>115</v>
      </c>
      <c r="B165" s="65" t="s">
        <v>111</v>
      </c>
      <c r="C165" s="64" t="s">
        <v>110</v>
      </c>
      <c r="D165" s="63" t="s">
        <v>109</v>
      </c>
      <c r="E165" s="62">
        <v>1.2200000000000001E-2</v>
      </c>
      <c r="F165" s="60">
        <v>69290.539999999994</v>
      </c>
      <c r="G165" s="60">
        <v>4567.82</v>
      </c>
      <c r="H165" s="60">
        <v>2573.5100000000002</v>
      </c>
      <c r="I165" s="60">
        <v>383.76</v>
      </c>
      <c r="J165" s="60">
        <v>845.34</v>
      </c>
      <c r="K165" s="60">
        <v>55.73</v>
      </c>
      <c r="L165" s="60">
        <v>31.4</v>
      </c>
      <c r="M165" s="60">
        <v>4.68</v>
      </c>
      <c r="N165" s="60">
        <v>535.5</v>
      </c>
      <c r="O165" s="60">
        <v>6.53</v>
      </c>
      <c r="P165" s="60">
        <v>28.49</v>
      </c>
      <c r="Q165" s="60">
        <v>0.35</v>
      </c>
    </row>
    <row r="166" spans="1:17" ht="48">
      <c r="A166" s="66">
        <v>115.1</v>
      </c>
      <c r="B166" s="65" t="s">
        <v>108</v>
      </c>
      <c r="C166" s="64" t="s">
        <v>107</v>
      </c>
      <c r="D166" s="63" t="s">
        <v>106</v>
      </c>
      <c r="E166" s="62">
        <v>0.68944000000000005</v>
      </c>
      <c r="F166" s="60">
        <v>892.32</v>
      </c>
      <c r="G166" s="60">
        <v>182.17</v>
      </c>
      <c r="H166" s="60">
        <v>259.72000000000003</v>
      </c>
      <c r="I166" s="60">
        <v>17.47</v>
      </c>
      <c r="J166" s="60">
        <v>615.20000000000005</v>
      </c>
      <c r="K166" s="60">
        <v>125.6</v>
      </c>
      <c r="L166" s="60">
        <v>179.06</v>
      </c>
      <c r="M166" s="60">
        <v>12.04</v>
      </c>
      <c r="N166" s="60">
        <v>19.38</v>
      </c>
      <c r="O166" s="60">
        <v>13.36</v>
      </c>
      <c r="P166" s="60">
        <v>1.28</v>
      </c>
      <c r="Q166" s="60">
        <v>0.88</v>
      </c>
    </row>
    <row r="167" spans="1:17" ht="24">
      <c r="A167" s="66">
        <v>116</v>
      </c>
      <c r="B167" s="65" t="s">
        <v>105</v>
      </c>
      <c r="C167" s="64" t="s">
        <v>104</v>
      </c>
      <c r="D167" s="63" t="s">
        <v>103</v>
      </c>
      <c r="E167" s="67">
        <v>1.99</v>
      </c>
      <c r="F167" s="60">
        <v>2855.67</v>
      </c>
      <c r="G167" s="60">
        <v>414.9</v>
      </c>
      <c r="H167" s="60">
        <v>35.97</v>
      </c>
      <c r="I167" s="60">
        <v>1.89</v>
      </c>
      <c r="J167" s="60">
        <v>5682.78</v>
      </c>
      <c r="K167" s="60">
        <v>825.65</v>
      </c>
      <c r="L167" s="60">
        <v>71.58</v>
      </c>
      <c r="M167" s="60">
        <v>3.76</v>
      </c>
      <c r="N167" s="60">
        <v>42.51</v>
      </c>
      <c r="O167" s="60">
        <v>84.59</v>
      </c>
      <c r="P167" s="60">
        <v>0.14000000000000001</v>
      </c>
      <c r="Q167" s="60">
        <v>0.28000000000000003</v>
      </c>
    </row>
    <row r="168" spans="1:17" ht="36">
      <c r="A168" s="66">
        <v>117</v>
      </c>
      <c r="B168" s="65" t="s">
        <v>102</v>
      </c>
      <c r="C168" s="64" t="s">
        <v>101</v>
      </c>
      <c r="D168" s="63" t="s">
        <v>100</v>
      </c>
      <c r="E168" s="62">
        <v>2.8E-3</v>
      </c>
      <c r="F168" s="60">
        <v>146639.87</v>
      </c>
      <c r="G168" s="60">
        <v>8217.33</v>
      </c>
      <c r="H168" s="60">
        <v>2758.21</v>
      </c>
      <c r="I168" s="60">
        <v>401</v>
      </c>
      <c r="J168" s="60">
        <v>410.59</v>
      </c>
      <c r="K168" s="60">
        <v>23.01</v>
      </c>
      <c r="L168" s="60">
        <v>7.72</v>
      </c>
      <c r="M168" s="60">
        <v>1.1200000000000001</v>
      </c>
      <c r="N168" s="60">
        <v>951.08</v>
      </c>
      <c r="O168" s="60">
        <v>2.66</v>
      </c>
      <c r="P168" s="60">
        <v>29.77</v>
      </c>
      <c r="Q168" s="60">
        <v>0.08</v>
      </c>
    </row>
    <row r="169" spans="1:17" ht="60">
      <c r="A169" s="66">
        <v>118</v>
      </c>
      <c r="B169" s="65" t="s">
        <v>99</v>
      </c>
      <c r="C169" s="64" t="s">
        <v>98</v>
      </c>
      <c r="D169" s="63" t="s">
        <v>97</v>
      </c>
      <c r="E169" s="62">
        <v>4.5</v>
      </c>
      <c r="F169" s="60">
        <v>394.5</v>
      </c>
      <c r="G169" s="60">
        <v>77</v>
      </c>
      <c r="H169" s="60">
        <v>35.82</v>
      </c>
      <c r="I169" s="60"/>
      <c r="J169" s="60">
        <v>1775.25</v>
      </c>
      <c r="K169" s="60">
        <v>346.5</v>
      </c>
      <c r="L169" s="60">
        <v>161.19</v>
      </c>
      <c r="M169" s="60"/>
      <c r="N169" s="60">
        <v>8.49</v>
      </c>
      <c r="O169" s="60">
        <v>38.21</v>
      </c>
      <c r="P169" s="60"/>
      <c r="Q169" s="60"/>
    </row>
    <row r="170" spans="1:17">
      <c r="A170" s="151" t="s">
        <v>96</v>
      </c>
      <c r="B170" s="152"/>
      <c r="C170" s="152"/>
      <c r="D170" s="152"/>
      <c r="E170" s="152"/>
      <c r="F170" s="152"/>
      <c r="G170" s="152"/>
      <c r="H170" s="152"/>
      <c r="I170" s="152"/>
      <c r="J170" s="61">
        <v>404746.44</v>
      </c>
      <c r="K170" s="61">
        <v>24380.34</v>
      </c>
      <c r="L170" s="61">
        <v>9525.93</v>
      </c>
      <c r="M170" s="61">
        <v>1221.04</v>
      </c>
      <c r="N170" s="60"/>
      <c r="O170" s="61">
        <v>2767.65</v>
      </c>
      <c r="P170" s="60"/>
      <c r="Q170" s="61">
        <v>94.11</v>
      </c>
    </row>
    <row r="171" spans="1:17">
      <c r="A171" s="151" t="s">
        <v>95</v>
      </c>
      <c r="B171" s="152"/>
      <c r="C171" s="152"/>
      <c r="D171" s="152"/>
      <c r="E171" s="152"/>
      <c r="F171" s="152"/>
      <c r="G171" s="152"/>
      <c r="H171" s="152"/>
      <c r="I171" s="152"/>
      <c r="J171" s="61">
        <v>28373.53</v>
      </c>
      <c r="K171" s="60"/>
      <c r="L171" s="60"/>
      <c r="M171" s="60"/>
      <c r="N171" s="60"/>
      <c r="O171" s="60"/>
      <c r="P171" s="60"/>
      <c r="Q171" s="60"/>
    </row>
    <row r="172" spans="1:17">
      <c r="A172" s="151" t="s">
        <v>94</v>
      </c>
      <c r="B172" s="152"/>
      <c r="C172" s="152"/>
      <c r="D172" s="152"/>
      <c r="E172" s="152"/>
      <c r="F172" s="152"/>
      <c r="G172" s="152"/>
      <c r="H172" s="152"/>
      <c r="I172" s="152"/>
      <c r="J172" s="61">
        <v>16441.919999999998</v>
      </c>
      <c r="K172" s="60"/>
      <c r="L172" s="60"/>
      <c r="M172" s="60"/>
      <c r="N172" s="60"/>
      <c r="O172" s="60"/>
      <c r="P172" s="60"/>
      <c r="Q172" s="60"/>
    </row>
    <row r="173" spans="1:17">
      <c r="A173" s="153" t="s">
        <v>93</v>
      </c>
      <c r="B173" s="152"/>
      <c r="C173" s="152"/>
      <c r="D173" s="152"/>
      <c r="E173" s="152"/>
      <c r="F173" s="152"/>
      <c r="G173" s="152"/>
      <c r="H173" s="152"/>
      <c r="I173" s="152"/>
      <c r="J173" s="60"/>
      <c r="K173" s="60"/>
      <c r="L173" s="60"/>
      <c r="M173" s="60"/>
      <c r="N173" s="60"/>
      <c r="O173" s="60"/>
      <c r="P173" s="60"/>
      <c r="Q173" s="60"/>
    </row>
    <row r="174" spans="1:17">
      <c r="A174" s="151" t="s">
        <v>92</v>
      </c>
      <c r="B174" s="152"/>
      <c r="C174" s="152"/>
      <c r="D174" s="152"/>
      <c r="E174" s="152"/>
      <c r="F174" s="152"/>
      <c r="G174" s="152"/>
      <c r="H174" s="152"/>
      <c r="I174" s="152"/>
      <c r="J174" s="61">
        <v>3033.74</v>
      </c>
      <c r="K174" s="60"/>
      <c r="L174" s="60"/>
      <c r="M174" s="60"/>
      <c r="N174" s="60"/>
      <c r="O174" s="61">
        <v>171.92</v>
      </c>
      <c r="P174" s="60"/>
      <c r="Q174" s="60"/>
    </row>
    <row r="175" spans="1:17">
      <c r="A175" s="151" t="s">
        <v>91</v>
      </c>
      <c r="B175" s="152"/>
      <c r="C175" s="152"/>
      <c r="D175" s="152"/>
      <c r="E175" s="152"/>
      <c r="F175" s="152"/>
      <c r="G175" s="152"/>
      <c r="H175" s="152"/>
      <c r="I175" s="152"/>
      <c r="J175" s="61">
        <v>271.08</v>
      </c>
      <c r="K175" s="60"/>
      <c r="L175" s="60"/>
      <c r="M175" s="60"/>
      <c r="N175" s="60"/>
      <c r="O175" s="61">
        <v>5.5</v>
      </c>
      <c r="P175" s="60"/>
      <c r="Q175" s="61">
        <v>1.33</v>
      </c>
    </row>
    <row r="176" spans="1:17">
      <c r="A176" s="151" t="s">
        <v>90</v>
      </c>
      <c r="B176" s="152"/>
      <c r="C176" s="152"/>
      <c r="D176" s="152"/>
      <c r="E176" s="152"/>
      <c r="F176" s="152"/>
      <c r="G176" s="152"/>
      <c r="H176" s="152"/>
      <c r="I176" s="152"/>
      <c r="J176" s="61">
        <v>14438.23</v>
      </c>
      <c r="K176" s="60"/>
      <c r="L176" s="60"/>
      <c r="M176" s="60"/>
      <c r="N176" s="60"/>
      <c r="O176" s="61">
        <v>112.6</v>
      </c>
      <c r="P176" s="60"/>
      <c r="Q176" s="61">
        <v>4.5199999999999996</v>
      </c>
    </row>
    <row r="177" spans="1:17">
      <c r="A177" s="151" t="s">
        <v>89</v>
      </c>
      <c r="B177" s="152"/>
      <c r="C177" s="152"/>
      <c r="D177" s="152"/>
      <c r="E177" s="152"/>
      <c r="F177" s="152"/>
      <c r="G177" s="152"/>
      <c r="H177" s="152"/>
      <c r="I177" s="152"/>
      <c r="J177" s="61">
        <v>61004.88</v>
      </c>
      <c r="K177" s="60"/>
      <c r="L177" s="60"/>
      <c r="M177" s="60"/>
      <c r="N177" s="60"/>
      <c r="O177" s="61">
        <v>386.93</v>
      </c>
      <c r="P177" s="60"/>
      <c r="Q177" s="61">
        <v>22.7</v>
      </c>
    </row>
    <row r="178" spans="1:17">
      <c r="A178" s="151" t="s">
        <v>88</v>
      </c>
      <c r="B178" s="152"/>
      <c r="C178" s="152"/>
      <c r="D178" s="152"/>
      <c r="E178" s="152"/>
      <c r="F178" s="152"/>
      <c r="G178" s="152"/>
      <c r="H178" s="152"/>
      <c r="I178" s="152"/>
      <c r="J178" s="61">
        <v>181818.89</v>
      </c>
      <c r="K178" s="60"/>
      <c r="L178" s="60"/>
      <c r="M178" s="60"/>
      <c r="N178" s="60"/>
      <c r="O178" s="61">
        <v>533.17999999999995</v>
      </c>
      <c r="P178" s="60"/>
      <c r="Q178" s="61">
        <v>6.81</v>
      </c>
    </row>
    <row r="179" spans="1:17">
      <c r="A179" s="151" t="s">
        <v>87</v>
      </c>
      <c r="B179" s="152"/>
      <c r="C179" s="152"/>
      <c r="D179" s="152"/>
      <c r="E179" s="152"/>
      <c r="F179" s="152"/>
      <c r="G179" s="152"/>
      <c r="H179" s="152"/>
      <c r="I179" s="152"/>
      <c r="J179" s="61">
        <v>136252.24</v>
      </c>
      <c r="K179" s="60"/>
      <c r="L179" s="60"/>
      <c r="M179" s="60"/>
      <c r="N179" s="60"/>
      <c r="O179" s="61">
        <v>576.29</v>
      </c>
      <c r="P179" s="60"/>
      <c r="Q179" s="61">
        <v>43.87</v>
      </c>
    </row>
    <row r="180" spans="1:17">
      <c r="A180" s="151" t="s">
        <v>86</v>
      </c>
      <c r="B180" s="152"/>
      <c r="C180" s="152"/>
      <c r="D180" s="152"/>
      <c r="E180" s="152"/>
      <c r="F180" s="152"/>
      <c r="G180" s="152"/>
      <c r="H180" s="152"/>
      <c r="I180" s="152"/>
      <c r="J180" s="61">
        <v>13423.35</v>
      </c>
      <c r="K180" s="60"/>
      <c r="L180" s="60"/>
      <c r="M180" s="60"/>
      <c r="N180" s="60"/>
      <c r="O180" s="61">
        <v>71.569999999999993</v>
      </c>
      <c r="P180" s="60"/>
      <c r="Q180" s="61">
        <v>1.66</v>
      </c>
    </row>
    <row r="181" spans="1:17">
      <c r="A181" s="151" t="s">
        <v>85</v>
      </c>
      <c r="B181" s="152"/>
      <c r="C181" s="152"/>
      <c r="D181" s="152"/>
      <c r="E181" s="152"/>
      <c r="F181" s="152"/>
      <c r="G181" s="152"/>
      <c r="H181" s="152"/>
      <c r="I181" s="152"/>
      <c r="J181" s="61">
        <v>1032.06</v>
      </c>
      <c r="K181" s="60"/>
      <c r="L181" s="60"/>
      <c r="M181" s="60"/>
      <c r="N181" s="60"/>
      <c r="O181" s="61">
        <v>14.52</v>
      </c>
      <c r="P181" s="60"/>
      <c r="Q181" s="61">
        <v>0.16</v>
      </c>
    </row>
    <row r="182" spans="1:17">
      <c r="A182" s="151" t="s">
        <v>84</v>
      </c>
      <c r="B182" s="152"/>
      <c r="C182" s="152"/>
      <c r="D182" s="152"/>
      <c r="E182" s="152"/>
      <c r="F182" s="152"/>
      <c r="G182" s="152"/>
      <c r="H182" s="152"/>
      <c r="I182" s="152"/>
      <c r="J182" s="61">
        <v>37431.35</v>
      </c>
      <c r="K182" s="60"/>
      <c r="L182" s="60"/>
      <c r="M182" s="60"/>
      <c r="N182" s="60"/>
      <c r="O182" s="61">
        <v>881.78</v>
      </c>
      <c r="P182" s="60"/>
      <c r="Q182" s="61">
        <v>12.18</v>
      </c>
    </row>
    <row r="183" spans="1:17">
      <c r="A183" s="151" t="s">
        <v>83</v>
      </c>
      <c r="B183" s="152"/>
      <c r="C183" s="152"/>
      <c r="D183" s="152"/>
      <c r="E183" s="152"/>
      <c r="F183" s="152"/>
      <c r="G183" s="152"/>
      <c r="H183" s="152"/>
      <c r="I183" s="152"/>
      <c r="J183" s="61">
        <v>856.07</v>
      </c>
      <c r="K183" s="60"/>
      <c r="L183" s="60"/>
      <c r="M183" s="60"/>
      <c r="N183" s="60"/>
      <c r="O183" s="61">
        <v>13.36</v>
      </c>
      <c r="P183" s="60"/>
      <c r="Q183" s="61">
        <v>0.88</v>
      </c>
    </row>
    <row r="184" spans="1:17">
      <c r="A184" s="151" t="s">
        <v>82</v>
      </c>
      <c r="B184" s="152"/>
      <c r="C184" s="152"/>
      <c r="D184" s="152"/>
      <c r="E184" s="152"/>
      <c r="F184" s="152"/>
      <c r="G184" s="152"/>
      <c r="H184" s="152"/>
      <c r="I184" s="152"/>
      <c r="J184" s="61">
        <v>449561.89</v>
      </c>
      <c r="K184" s="60"/>
      <c r="L184" s="60"/>
      <c r="M184" s="60"/>
      <c r="N184" s="60"/>
      <c r="O184" s="61">
        <v>2767.65</v>
      </c>
      <c r="P184" s="60"/>
      <c r="Q184" s="61">
        <v>94.11</v>
      </c>
    </row>
    <row r="185" spans="1:17">
      <c r="A185" s="151" t="s">
        <v>81</v>
      </c>
      <c r="B185" s="152"/>
      <c r="C185" s="152"/>
      <c r="D185" s="152"/>
      <c r="E185" s="152"/>
      <c r="F185" s="152"/>
      <c r="G185" s="152"/>
      <c r="H185" s="152"/>
      <c r="I185" s="152"/>
      <c r="J185" s="60"/>
      <c r="K185" s="60"/>
      <c r="L185" s="60"/>
      <c r="M185" s="60"/>
      <c r="N185" s="60"/>
      <c r="O185" s="60"/>
      <c r="P185" s="60"/>
      <c r="Q185" s="60"/>
    </row>
    <row r="186" spans="1:17">
      <c r="A186" s="151" t="s">
        <v>80</v>
      </c>
      <c r="B186" s="152"/>
      <c r="C186" s="152"/>
      <c r="D186" s="152"/>
      <c r="E186" s="152"/>
      <c r="F186" s="152"/>
      <c r="G186" s="152"/>
      <c r="H186" s="152"/>
      <c r="I186" s="152"/>
      <c r="J186" s="61">
        <v>370840.17</v>
      </c>
      <c r="K186" s="60"/>
      <c r="L186" s="60"/>
      <c r="M186" s="60"/>
      <c r="N186" s="60"/>
      <c r="O186" s="60"/>
      <c r="P186" s="60"/>
      <c r="Q186" s="60"/>
    </row>
    <row r="187" spans="1:17">
      <c r="A187" s="151" t="s">
        <v>79</v>
      </c>
      <c r="B187" s="152"/>
      <c r="C187" s="152"/>
      <c r="D187" s="152"/>
      <c r="E187" s="152"/>
      <c r="F187" s="152"/>
      <c r="G187" s="152"/>
      <c r="H187" s="152"/>
      <c r="I187" s="152"/>
      <c r="J187" s="61">
        <v>9525.93</v>
      </c>
      <c r="K187" s="60"/>
      <c r="L187" s="60"/>
      <c r="M187" s="60"/>
      <c r="N187" s="60"/>
      <c r="O187" s="60"/>
      <c r="P187" s="60"/>
      <c r="Q187" s="60"/>
    </row>
    <row r="188" spans="1:17">
      <c r="A188" s="151" t="s">
        <v>78</v>
      </c>
      <c r="B188" s="152"/>
      <c r="C188" s="152"/>
      <c r="D188" s="152"/>
      <c r="E188" s="152"/>
      <c r="F188" s="152"/>
      <c r="G188" s="152"/>
      <c r="H188" s="152"/>
      <c r="I188" s="152"/>
      <c r="J188" s="61">
        <v>25601.38</v>
      </c>
      <c r="K188" s="60"/>
      <c r="L188" s="60"/>
      <c r="M188" s="60"/>
      <c r="N188" s="60"/>
      <c r="O188" s="60"/>
      <c r="P188" s="60"/>
      <c r="Q188" s="60"/>
    </row>
    <row r="189" spans="1:17">
      <c r="A189" s="151" t="s">
        <v>77</v>
      </c>
      <c r="B189" s="152"/>
      <c r="C189" s="152"/>
      <c r="D189" s="152"/>
      <c r="E189" s="152"/>
      <c r="F189" s="152"/>
      <c r="G189" s="152"/>
      <c r="H189" s="152"/>
      <c r="I189" s="152"/>
      <c r="J189" s="61">
        <v>28373.53</v>
      </c>
      <c r="K189" s="60"/>
      <c r="L189" s="60"/>
      <c r="M189" s="60"/>
      <c r="N189" s="60"/>
      <c r="O189" s="60"/>
      <c r="P189" s="60"/>
      <c r="Q189" s="60"/>
    </row>
    <row r="190" spans="1:17">
      <c r="A190" s="151" t="s">
        <v>76</v>
      </c>
      <c r="B190" s="152"/>
      <c r="C190" s="152"/>
      <c r="D190" s="152"/>
      <c r="E190" s="152"/>
      <c r="F190" s="152"/>
      <c r="G190" s="152"/>
      <c r="H190" s="152"/>
      <c r="I190" s="152"/>
      <c r="J190" s="61">
        <v>16441.919999999998</v>
      </c>
      <c r="K190" s="60"/>
      <c r="L190" s="60"/>
      <c r="M190" s="60"/>
      <c r="N190" s="60"/>
      <c r="O190" s="60"/>
      <c r="P190" s="60"/>
      <c r="Q190" s="60"/>
    </row>
    <row r="191" spans="1:17">
      <c r="A191" s="153" t="s">
        <v>75</v>
      </c>
      <c r="B191" s="152"/>
      <c r="C191" s="152"/>
      <c r="D191" s="152"/>
      <c r="E191" s="152"/>
      <c r="F191" s="152"/>
      <c r="G191" s="152"/>
      <c r="H191" s="152"/>
      <c r="I191" s="152"/>
      <c r="J191" s="59">
        <v>449561.89</v>
      </c>
      <c r="K191" s="60"/>
      <c r="L191" s="60"/>
      <c r="M191" s="60"/>
      <c r="N191" s="60"/>
      <c r="O191" s="59">
        <v>2767.65</v>
      </c>
      <c r="P191" s="60"/>
      <c r="Q191" s="59">
        <v>94.11</v>
      </c>
    </row>
    <row r="192" spans="1:17"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</row>
    <row r="193" spans="1:17"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</row>
    <row r="194" spans="1:17"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</row>
    <row r="195" spans="1:17">
      <c r="A195" s="146" t="s">
        <v>74</v>
      </c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</row>
    <row r="196" spans="1:17">
      <c r="A196" s="148" t="s">
        <v>72</v>
      </c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</row>
    <row r="197" spans="1:17"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</row>
    <row r="198" spans="1:17">
      <c r="A198" s="146" t="s">
        <v>73</v>
      </c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</row>
    <row r="199" spans="1:17">
      <c r="A199" s="148" t="s">
        <v>72</v>
      </c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</row>
    <row r="200" spans="1:17"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</row>
    <row r="201" spans="1:17"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</row>
    <row r="202" spans="1:17"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</row>
    <row r="203" spans="1:17">
      <c r="A203" s="146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</row>
    <row r="204" spans="1:17">
      <c r="A204" s="148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</row>
    <row r="205" spans="1:17"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</row>
    <row r="206" spans="1:17">
      <c r="A206" s="146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</row>
    <row r="207" spans="1:17"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</row>
    <row r="208" spans="1:17"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</row>
    <row r="209" spans="1:17"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</row>
    <row r="210" spans="1:17"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</row>
    <row r="211" spans="1:17">
      <c r="A211" s="146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</row>
    <row r="212" spans="1:17">
      <c r="A212" s="148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</row>
    <row r="213" spans="1:17"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</row>
    <row r="214" spans="1:17">
      <c r="A214" s="146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</row>
    <row r="215" spans="1:17"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1:17"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</row>
    <row r="217" spans="1:17"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</row>
    <row r="218" spans="1:17"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</row>
    <row r="219" spans="1:17">
      <c r="A219" s="146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</row>
    <row r="220" spans="1:17">
      <c r="A220" s="148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</row>
    <row r="221" spans="1:17"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</row>
    <row r="222" spans="1:17">
      <c r="A222" s="146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</row>
    <row r="223" spans="1:17"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17"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1:17">
      <c r="A225" s="146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</row>
    <row r="226" spans="1:17">
      <c r="A226" s="148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</row>
    <row r="227" spans="1:17"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1:17">
      <c r="A228" s="146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</row>
    <row r="229" spans="1:17">
      <c r="A229" s="148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</row>
    <row r="230" spans="1:17"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1:17"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</row>
    <row r="234" spans="1:17"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</row>
    <row r="235" spans="1:17"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1:17"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>
      <c r="A240"/>
      <c r="B240"/>
      <c r="C240"/>
      <c r="D240"/>
      <c r="E240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1:17">
      <c r="A241"/>
      <c r="B241"/>
      <c r="C241"/>
      <c r="D241"/>
      <c r="E241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</row>
    <row r="242" spans="1:17">
      <c r="A242"/>
      <c r="B242"/>
      <c r="C242"/>
      <c r="D242"/>
      <c r="E242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1:17">
      <c r="A243"/>
      <c r="B243"/>
      <c r="C243"/>
      <c r="D243"/>
      <c r="E243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1:17">
      <c r="A244"/>
      <c r="B244"/>
      <c r="C244"/>
      <c r="D244"/>
      <c r="E244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</row>
    <row r="245" spans="1:17">
      <c r="A245"/>
      <c r="B245"/>
      <c r="C245"/>
      <c r="D245"/>
      <c r="E245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>
      <c r="A246"/>
      <c r="B246"/>
      <c r="C246"/>
      <c r="D246"/>
      <c r="E246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>
      <c r="A247"/>
      <c r="B247"/>
      <c r="C247"/>
      <c r="D247"/>
      <c r="E247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</row>
    <row r="248" spans="1:17">
      <c r="A248"/>
      <c r="B248"/>
      <c r="C248"/>
      <c r="D248"/>
      <c r="E24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1:17">
      <c r="A249"/>
      <c r="B249"/>
      <c r="C249"/>
      <c r="D249"/>
      <c r="E249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>
      <c r="A250"/>
      <c r="B250"/>
      <c r="C250"/>
      <c r="D250"/>
      <c r="E250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</row>
    <row r="251" spans="1:17">
      <c r="A251"/>
      <c r="B251"/>
      <c r="C251"/>
      <c r="D251"/>
      <c r="E251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1:17">
      <c r="A252"/>
      <c r="B252"/>
      <c r="C252"/>
      <c r="D252"/>
      <c r="E252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>
      <c r="A253"/>
      <c r="B253"/>
      <c r="C253"/>
      <c r="D253"/>
      <c r="E253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>
      <c r="A254"/>
      <c r="B254"/>
      <c r="C254"/>
      <c r="D254"/>
      <c r="E254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>
      <c r="A255"/>
      <c r="B255"/>
      <c r="C255"/>
      <c r="D255"/>
      <c r="E255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>
      <c r="A256"/>
      <c r="B256"/>
      <c r="C256"/>
      <c r="D256"/>
      <c r="E256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1:17">
      <c r="A257"/>
      <c r="B257"/>
      <c r="C257"/>
      <c r="D257"/>
      <c r="E257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1:17">
      <c r="A258"/>
      <c r="B258"/>
      <c r="C258"/>
      <c r="D258"/>
      <c r="E2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1:17">
      <c r="A259"/>
      <c r="B259"/>
      <c r="C259"/>
      <c r="D259"/>
      <c r="E259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1:17">
      <c r="A260"/>
      <c r="B260"/>
      <c r="C260"/>
      <c r="D260"/>
      <c r="E260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1:17">
      <c r="A261"/>
      <c r="B261"/>
      <c r="C261"/>
      <c r="D261"/>
      <c r="E261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1:17">
      <c r="A262"/>
      <c r="B262"/>
      <c r="C262"/>
      <c r="D262"/>
      <c r="E262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1:17">
      <c r="A263"/>
      <c r="B263"/>
      <c r="C263"/>
      <c r="D263"/>
      <c r="E263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1:17">
      <c r="A264"/>
      <c r="B264"/>
      <c r="C264"/>
      <c r="D264"/>
      <c r="E264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1:17">
      <c r="A265"/>
      <c r="B265"/>
      <c r="C265"/>
      <c r="D265"/>
      <c r="E265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1:17">
      <c r="A266"/>
      <c r="B266"/>
      <c r="C266"/>
      <c r="D266"/>
      <c r="E266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1:17">
      <c r="A267"/>
      <c r="B267"/>
      <c r="C267"/>
      <c r="D267"/>
      <c r="E267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</row>
    <row r="268" spans="1:17">
      <c r="A268"/>
      <c r="B268"/>
      <c r="C268"/>
      <c r="D268"/>
      <c r="E26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1:17">
      <c r="A269"/>
      <c r="B269"/>
      <c r="C269"/>
      <c r="D269"/>
      <c r="E269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1:17">
      <c r="A270"/>
      <c r="B270"/>
      <c r="C270"/>
      <c r="D270"/>
      <c r="E270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1:17">
      <c r="A271"/>
      <c r="B271"/>
      <c r="C271"/>
      <c r="D271"/>
      <c r="E271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</row>
    <row r="272" spans="1:17">
      <c r="A272"/>
      <c r="B272"/>
      <c r="C272"/>
      <c r="D272"/>
      <c r="E272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1:17">
      <c r="A273"/>
      <c r="B273"/>
      <c r="C273"/>
      <c r="D273"/>
      <c r="E273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</row>
    <row r="274" spans="1:17">
      <c r="A274"/>
      <c r="B274"/>
      <c r="C274"/>
      <c r="D274"/>
      <c r="E274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</row>
    <row r="275" spans="1:17">
      <c r="A275"/>
      <c r="B275"/>
      <c r="C275"/>
      <c r="D275"/>
      <c r="E275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1:17">
      <c r="A276"/>
      <c r="B276"/>
      <c r="C276"/>
      <c r="D276"/>
      <c r="E276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1:17">
      <c r="A277"/>
      <c r="B277"/>
      <c r="C277"/>
      <c r="D277"/>
      <c r="E277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1:17">
      <c r="A278"/>
      <c r="B278"/>
      <c r="C278"/>
      <c r="D278"/>
      <c r="E27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</row>
    <row r="279" spans="1:17">
      <c r="A279"/>
      <c r="B279"/>
      <c r="C279"/>
      <c r="D279"/>
      <c r="E279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1:17">
      <c r="A280"/>
      <c r="B280"/>
      <c r="C280"/>
      <c r="D280"/>
      <c r="E280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1:17">
      <c r="A281"/>
      <c r="B281"/>
      <c r="C281"/>
      <c r="D281"/>
      <c r="E281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1:17">
      <c r="A282"/>
      <c r="B282"/>
      <c r="C282"/>
      <c r="D282"/>
      <c r="E282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1:17">
      <c r="A283"/>
      <c r="B283"/>
      <c r="C283"/>
      <c r="D283"/>
      <c r="E283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1:17">
      <c r="A284"/>
      <c r="B284"/>
      <c r="C284"/>
      <c r="D284"/>
      <c r="E284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</row>
    <row r="285" spans="1:17">
      <c r="A285"/>
      <c r="B285"/>
      <c r="C285"/>
      <c r="D285"/>
      <c r="E285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1:17">
      <c r="A286"/>
      <c r="B286"/>
      <c r="C286"/>
      <c r="D286"/>
      <c r="E286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1:17">
      <c r="A287"/>
      <c r="B287"/>
      <c r="C287"/>
      <c r="D287"/>
      <c r="E287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1:17">
      <c r="A288"/>
      <c r="B288"/>
      <c r="C288"/>
      <c r="D288"/>
      <c r="E28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1:17">
      <c r="A289"/>
      <c r="B289"/>
      <c r="C289"/>
      <c r="D289"/>
      <c r="E289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1:17">
      <c r="A290"/>
      <c r="B290"/>
      <c r="C290"/>
      <c r="D290"/>
      <c r="E290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1:17">
      <c r="A291"/>
      <c r="B291"/>
      <c r="C291"/>
      <c r="D291"/>
      <c r="E291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1:17">
      <c r="A292"/>
      <c r="B292"/>
      <c r="C292"/>
      <c r="D292"/>
      <c r="E292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1:17">
      <c r="A293"/>
      <c r="B293"/>
      <c r="C293"/>
      <c r="D293"/>
      <c r="E293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1:17">
      <c r="A294"/>
      <c r="B294"/>
      <c r="C294"/>
      <c r="D294"/>
      <c r="E294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1:17">
      <c r="A295"/>
      <c r="B295"/>
      <c r="C295"/>
      <c r="D295"/>
      <c r="E295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1:17">
      <c r="A296"/>
      <c r="B296"/>
      <c r="C296"/>
      <c r="D296"/>
      <c r="E296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1:17">
      <c r="A297"/>
      <c r="B297"/>
      <c r="C297"/>
      <c r="D297"/>
      <c r="E297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1:17">
      <c r="A298"/>
      <c r="B298"/>
      <c r="C298"/>
      <c r="D298"/>
      <c r="E29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1:17">
      <c r="A299"/>
      <c r="B299"/>
      <c r="C299"/>
      <c r="D299"/>
      <c r="E299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1:17">
      <c r="A300"/>
      <c r="B300"/>
      <c r="C300"/>
      <c r="D300"/>
      <c r="E300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1:17">
      <c r="A301"/>
      <c r="B301"/>
      <c r="C301"/>
      <c r="D301"/>
      <c r="E301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1:17">
      <c r="A302"/>
      <c r="B302"/>
      <c r="C302"/>
      <c r="D302"/>
      <c r="E302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1:17">
      <c r="A303"/>
      <c r="B303"/>
      <c r="C303"/>
      <c r="D303"/>
      <c r="E303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1:17">
      <c r="A304"/>
      <c r="B304"/>
      <c r="C304"/>
      <c r="D304"/>
      <c r="E304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1:17">
      <c r="A305"/>
      <c r="B305"/>
      <c r="C305"/>
      <c r="D305"/>
      <c r="E305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1:17">
      <c r="A306"/>
      <c r="B306"/>
      <c r="C306"/>
      <c r="D306"/>
      <c r="E306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1:17">
      <c r="A307"/>
      <c r="B307"/>
      <c r="C307"/>
      <c r="D307"/>
      <c r="E307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1:17">
      <c r="A308"/>
      <c r="B308"/>
      <c r="C308"/>
      <c r="D308"/>
      <c r="E30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1:17">
      <c r="A309"/>
      <c r="B309"/>
      <c r="C309"/>
      <c r="D309"/>
      <c r="E309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1:17">
      <c r="A310"/>
      <c r="B310"/>
      <c r="C310"/>
      <c r="D310"/>
      <c r="E310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1:17">
      <c r="A311"/>
      <c r="B311"/>
      <c r="C311"/>
      <c r="D311"/>
      <c r="E311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1:17">
      <c r="A312"/>
      <c r="B312"/>
      <c r="C312"/>
      <c r="D312"/>
      <c r="E312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1:17">
      <c r="A313"/>
      <c r="B313"/>
      <c r="C313"/>
      <c r="D313"/>
      <c r="E313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</row>
    <row r="314" spans="1:17">
      <c r="A314"/>
      <c r="B314"/>
      <c r="C314"/>
      <c r="D314"/>
      <c r="E314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1:17">
      <c r="A315"/>
      <c r="B315"/>
      <c r="C315"/>
      <c r="D315"/>
      <c r="E315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1:17">
      <c r="A316"/>
      <c r="B316"/>
      <c r="C316"/>
      <c r="D316"/>
      <c r="E316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1:17">
      <c r="A317"/>
      <c r="B317"/>
      <c r="C317"/>
      <c r="D317"/>
      <c r="E317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1:17">
      <c r="A318"/>
      <c r="B318"/>
      <c r="C318"/>
      <c r="D318"/>
      <c r="E31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1:17">
      <c r="A319"/>
      <c r="B319"/>
      <c r="C319"/>
      <c r="D319"/>
      <c r="E319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1:17">
      <c r="A320"/>
      <c r="B320"/>
      <c r="C320"/>
      <c r="D320"/>
      <c r="E320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1:17">
      <c r="A321"/>
      <c r="B321"/>
      <c r="C321"/>
      <c r="D321"/>
      <c r="E321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1:17">
      <c r="A322"/>
      <c r="B322"/>
      <c r="C322"/>
      <c r="D322"/>
      <c r="E322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1:17">
      <c r="A323"/>
      <c r="B323"/>
      <c r="C323"/>
      <c r="D323"/>
      <c r="E323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1:17">
      <c r="A324"/>
      <c r="B324"/>
      <c r="C324"/>
      <c r="D324"/>
      <c r="E324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1:17">
      <c r="A325"/>
      <c r="B325"/>
      <c r="C325"/>
      <c r="D325"/>
      <c r="E325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1:17">
      <c r="A326"/>
      <c r="B326"/>
      <c r="C326"/>
      <c r="D326"/>
      <c r="E326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1:17">
      <c r="A327"/>
      <c r="B327"/>
      <c r="C327"/>
      <c r="D327"/>
      <c r="E327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1:17">
      <c r="A328"/>
      <c r="B328"/>
      <c r="C328"/>
      <c r="D328"/>
      <c r="E32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1:17">
      <c r="A329"/>
      <c r="B329"/>
      <c r="C329"/>
      <c r="D329"/>
      <c r="E329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1:17">
      <c r="A330"/>
      <c r="B330"/>
      <c r="C330"/>
      <c r="D330"/>
      <c r="E330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1:17">
      <c r="A331"/>
      <c r="B331"/>
      <c r="C331"/>
      <c r="D331"/>
      <c r="E331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1:17">
      <c r="A332"/>
      <c r="B332"/>
      <c r="C332"/>
      <c r="D332"/>
      <c r="E332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1:17">
      <c r="A333"/>
      <c r="B333"/>
      <c r="C333"/>
      <c r="D333"/>
      <c r="E333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1:17">
      <c r="A334"/>
      <c r="B334"/>
      <c r="C334"/>
      <c r="D334"/>
      <c r="E334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1:17">
      <c r="A335"/>
      <c r="B335"/>
      <c r="C335"/>
      <c r="D335"/>
      <c r="E335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1:17">
      <c r="A336"/>
      <c r="B336"/>
      <c r="C336"/>
      <c r="D336"/>
      <c r="E336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1:17">
      <c r="A337"/>
      <c r="B337"/>
      <c r="C337"/>
      <c r="D337"/>
      <c r="E337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1:17">
      <c r="A338"/>
      <c r="B338"/>
      <c r="C338"/>
      <c r="D338"/>
      <c r="E33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1:17">
      <c r="A339"/>
      <c r="B339"/>
      <c r="C339"/>
      <c r="D339"/>
      <c r="E339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1:17">
      <c r="A340"/>
      <c r="B340"/>
      <c r="C340"/>
      <c r="D340"/>
      <c r="E340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1:17">
      <c r="A341"/>
      <c r="B341"/>
      <c r="C341"/>
      <c r="D341"/>
      <c r="E341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1:17">
      <c r="A342"/>
      <c r="B342"/>
      <c r="C342"/>
      <c r="D342"/>
      <c r="E342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1:17">
      <c r="A343"/>
      <c r="B343"/>
      <c r="C343"/>
      <c r="D343"/>
      <c r="E343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1:17">
      <c r="A344"/>
      <c r="B344"/>
      <c r="C344"/>
      <c r="D344"/>
      <c r="E344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1:17">
      <c r="A345"/>
      <c r="B345"/>
      <c r="C345"/>
      <c r="D345"/>
      <c r="E345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1:17">
      <c r="A346"/>
      <c r="B346"/>
      <c r="C346"/>
      <c r="D346"/>
      <c r="E346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1:17">
      <c r="A347"/>
      <c r="B347"/>
      <c r="C347"/>
      <c r="D347"/>
      <c r="E347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1:17">
      <c r="A348"/>
      <c r="B348"/>
      <c r="C348"/>
      <c r="D348"/>
      <c r="E34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1:17">
      <c r="A349"/>
      <c r="B349"/>
      <c r="C349"/>
      <c r="D349"/>
      <c r="E349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1:17">
      <c r="A350"/>
      <c r="B350"/>
      <c r="C350"/>
      <c r="D350"/>
      <c r="E350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1:17">
      <c r="A351"/>
      <c r="B351"/>
      <c r="C351"/>
      <c r="D351"/>
      <c r="E351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1:17">
      <c r="A352"/>
      <c r="B352"/>
      <c r="C352"/>
      <c r="D352"/>
      <c r="E352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1:17">
      <c r="A353"/>
      <c r="B353"/>
      <c r="C353"/>
      <c r="D353"/>
      <c r="E353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1:17">
      <c r="A354"/>
      <c r="B354"/>
      <c r="C354"/>
      <c r="D354"/>
      <c r="E354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1:17">
      <c r="A355"/>
      <c r="B355"/>
      <c r="C355"/>
      <c r="D355"/>
      <c r="E355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1:17">
      <c r="A356"/>
      <c r="B356"/>
      <c r="C356"/>
      <c r="D356"/>
      <c r="E356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1:17">
      <c r="A357"/>
      <c r="B357"/>
      <c r="C357"/>
      <c r="D357"/>
      <c r="E357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1:17">
      <c r="A358"/>
      <c r="B358"/>
      <c r="C358"/>
      <c r="D358"/>
      <c r="E3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1:17">
      <c r="A359"/>
      <c r="B359"/>
      <c r="C359"/>
      <c r="D359"/>
      <c r="E359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1:17">
      <c r="A360"/>
      <c r="B360"/>
      <c r="C360"/>
      <c r="D360"/>
      <c r="E360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1:17">
      <c r="A361"/>
      <c r="B361"/>
      <c r="C361"/>
      <c r="D361"/>
      <c r="E361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1:17">
      <c r="A362"/>
      <c r="B362"/>
      <c r="C362"/>
      <c r="D362"/>
      <c r="E362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1:17">
      <c r="A363"/>
      <c r="B363"/>
      <c r="C363"/>
      <c r="D363"/>
      <c r="E363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1:17">
      <c r="A364"/>
      <c r="B364"/>
      <c r="C364"/>
      <c r="D364"/>
      <c r="E364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1:17">
      <c r="A365"/>
      <c r="B365"/>
      <c r="C365"/>
      <c r="D365"/>
      <c r="E365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1:17">
      <c r="A366"/>
      <c r="B366"/>
      <c r="C366"/>
      <c r="D366"/>
      <c r="E366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1:17">
      <c r="A367"/>
      <c r="B367"/>
      <c r="C367"/>
      <c r="D367"/>
      <c r="E367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1:17">
      <c r="A368"/>
      <c r="B368"/>
      <c r="C368"/>
      <c r="D368"/>
      <c r="E36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1:17">
      <c r="A369"/>
      <c r="B369"/>
      <c r="C369"/>
      <c r="D369"/>
      <c r="E369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1:17">
      <c r="A370"/>
      <c r="B370"/>
      <c r="C370"/>
      <c r="D370"/>
      <c r="E370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1:17">
      <c r="A371"/>
      <c r="B371"/>
      <c r="C371"/>
      <c r="D371"/>
      <c r="E371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1:17">
      <c r="A372"/>
      <c r="B372"/>
      <c r="C372"/>
      <c r="D372"/>
      <c r="E372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1:17">
      <c r="A373"/>
      <c r="B373"/>
      <c r="C373"/>
      <c r="D373"/>
      <c r="E373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1:17">
      <c r="A374"/>
      <c r="B374"/>
      <c r="C374"/>
      <c r="D374"/>
      <c r="E374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1:17">
      <c r="A375"/>
      <c r="B375"/>
      <c r="C375"/>
      <c r="D375"/>
      <c r="E375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1:17">
      <c r="A376"/>
      <c r="B376"/>
      <c r="C376"/>
      <c r="D376"/>
      <c r="E376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1:17">
      <c r="A377"/>
      <c r="B377"/>
      <c r="C377"/>
      <c r="D377"/>
      <c r="E377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1:17">
      <c r="A378"/>
      <c r="B378"/>
      <c r="C378"/>
      <c r="D378"/>
      <c r="E37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1:17">
      <c r="A379"/>
      <c r="B379"/>
      <c r="C379"/>
      <c r="D379"/>
      <c r="E379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1:17">
      <c r="A380"/>
      <c r="B380"/>
      <c r="C380"/>
      <c r="D380"/>
      <c r="E380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1:17">
      <c r="A381"/>
      <c r="B381"/>
      <c r="C381"/>
      <c r="D381"/>
      <c r="E381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1:17">
      <c r="A382"/>
      <c r="B382"/>
      <c r="C382"/>
      <c r="D382"/>
      <c r="E382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1:17">
      <c r="A383"/>
      <c r="B383"/>
      <c r="C383"/>
      <c r="D383"/>
      <c r="E383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1:17">
      <c r="A384"/>
      <c r="B384"/>
      <c r="C384"/>
      <c r="D384"/>
      <c r="E384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1:17">
      <c r="A385"/>
      <c r="B385"/>
      <c r="C385"/>
      <c r="D385"/>
      <c r="E385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1:17">
      <c r="A386"/>
      <c r="B386"/>
      <c r="C386"/>
      <c r="D386"/>
      <c r="E386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1:17">
      <c r="A387"/>
      <c r="B387"/>
      <c r="C387"/>
      <c r="D387"/>
      <c r="E387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1:17">
      <c r="A388"/>
      <c r="B388"/>
      <c r="C388"/>
      <c r="D388"/>
      <c r="E38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1:17">
      <c r="A389"/>
      <c r="B389"/>
      <c r="C389"/>
      <c r="D389"/>
      <c r="E389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1:17">
      <c r="A390"/>
      <c r="B390"/>
      <c r="C390"/>
      <c r="D390"/>
      <c r="E390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1:17">
      <c r="A391"/>
      <c r="B391"/>
      <c r="C391"/>
      <c r="D391"/>
      <c r="E391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1:17">
      <c r="A392"/>
      <c r="B392"/>
      <c r="C392"/>
      <c r="D392"/>
      <c r="E392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1:17">
      <c r="A393"/>
      <c r="B393"/>
      <c r="C393"/>
      <c r="D393"/>
      <c r="E393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1:17">
      <c r="A394"/>
      <c r="B394"/>
      <c r="C394"/>
      <c r="D394"/>
      <c r="E394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1:17">
      <c r="A395"/>
      <c r="B395"/>
      <c r="C395"/>
      <c r="D395"/>
      <c r="E395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1:17">
      <c r="A396"/>
      <c r="B396"/>
      <c r="C396"/>
      <c r="D396"/>
      <c r="E396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1:17">
      <c r="A397"/>
      <c r="B397"/>
      <c r="C397"/>
      <c r="D397"/>
      <c r="E397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1:17">
      <c r="A398"/>
      <c r="B398"/>
      <c r="C398"/>
      <c r="D398"/>
      <c r="E39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1:17">
      <c r="A399"/>
      <c r="B399"/>
      <c r="C399"/>
      <c r="D399"/>
      <c r="E399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</row>
    <row r="400" spans="1:17">
      <c r="A400"/>
      <c r="B400"/>
      <c r="C400"/>
      <c r="D400"/>
      <c r="E400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1:17">
      <c r="A401"/>
      <c r="B401"/>
      <c r="C401"/>
      <c r="D401"/>
      <c r="E401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1:17">
      <c r="A402"/>
      <c r="B402"/>
      <c r="C402"/>
      <c r="D402"/>
      <c r="E402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1:17">
      <c r="A403"/>
      <c r="B403"/>
      <c r="C403"/>
      <c r="D403"/>
      <c r="E403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1:17">
      <c r="A404"/>
      <c r="B404"/>
      <c r="C404"/>
      <c r="D404"/>
      <c r="E404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1:17">
      <c r="A405"/>
      <c r="B405"/>
      <c r="C405"/>
      <c r="D405"/>
      <c r="E405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1:17">
      <c r="A406"/>
      <c r="B406"/>
      <c r="C406"/>
      <c r="D406"/>
      <c r="E406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1:17">
      <c r="A407"/>
      <c r="B407"/>
      <c r="C407"/>
      <c r="D407"/>
      <c r="E407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1:17">
      <c r="A408"/>
      <c r="B408"/>
      <c r="C408"/>
      <c r="D408"/>
      <c r="E40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1:17">
      <c r="A409"/>
      <c r="B409"/>
      <c r="C409"/>
      <c r="D409"/>
      <c r="E409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1:17">
      <c r="A410"/>
      <c r="B410"/>
      <c r="C410"/>
      <c r="D410"/>
      <c r="E410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1:17">
      <c r="A411"/>
      <c r="B411"/>
      <c r="C411"/>
      <c r="D411"/>
      <c r="E411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1:17">
      <c r="A412"/>
      <c r="B412"/>
      <c r="C412"/>
      <c r="D412"/>
      <c r="E412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1:17">
      <c r="A413"/>
      <c r="B413"/>
      <c r="C413"/>
      <c r="D413"/>
      <c r="E413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1:17">
      <c r="A414"/>
      <c r="B414"/>
      <c r="C414"/>
      <c r="D414"/>
      <c r="E414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1:17">
      <c r="A415"/>
      <c r="B415"/>
      <c r="C415"/>
      <c r="D415"/>
      <c r="E415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</row>
    <row r="416" spans="1:17">
      <c r="A416"/>
      <c r="B416"/>
      <c r="C416"/>
      <c r="D416"/>
      <c r="E416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1:17">
      <c r="A417"/>
      <c r="B417"/>
      <c r="C417"/>
      <c r="D417"/>
      <c r="E417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</row>
    <row r="418" spans="1:17">
      <c r="A418"/>
      <c r="B418"/>
      <c r="C418"/>
      <c r="D418"/>
      <c r="E41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1:17">
      <c r="A419"/>
      <c r="B419"/>
      <c r="C419"/>
      <c r="D419"/>
      <c r="E419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</row>
    <row r="420" spans="1:17">
      <c r="A420"/>
      <c r="B420"/>
      <c r="C420"/>
      <c r="D420"/>
      <c r="E420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</row>
    <row r="421" spans="1:17">
      <c r="A421"/>
      <c r="B421"/>
      <c r="C421"/>
      <c r="D421"/>
      <c r="E421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</row>
    <row r="422" spans="1:17">
      <c r="A422"/>
      <c r="B422"/>
      <c r="C422"/>
      <c r="D422"/>
      <c r="E422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</row>
    <row r="423" spans="1:17">
      <c r="A423"/>
      <c r="B423"/>
      <c r="C423"/>
      <c r="D423"/>
      <c r="E423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1:17">
      <c r="A424"/>
      <c r="B424"/>
      <c r="C424"/>
      <c r="D424"/>
      <c r="E424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</row>
    <row r="425" spans="1:17">
      <c r="A425"/>
      <c r="B425"/>
      <c r="C425"/>
      <c r="D425"/>
      <c r="E425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</row>
    <row r="426" spans="1:17">
      <c r="A426"/>
      <c r="B426"/>
      <c r="C426"/>
      <c r="D426"/>
      <c r="E426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</row>
    <row r="427" spans="1:17">
      <c r="A427"/>
      <c r="B427"/>
      <c r="C427"/>
      <c r="D427"/>
      <c r="E427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</row>
    <row r="428" spans="1:17">
      <c r="A428"/>
      <c r="B428"/>
      <c r="C428"/>
      <c r="D428"/>
      <c r="E42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</row>
    <row r="429" spans="1:17">
      <c r="A429"/>
      <c r="B429"/>
      <c r="C429"/>
      <c r="D429"/>
      <c r="E429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30" spans="1:17">
      <c r="A430"/>
      <c r="B430"/>
      <c r="C430"/>
      <c r="D430"/>
      <c r="E430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</row>
    <row r="431" spans="1:17">
      <c r="A431"/>
      <c r="B431"/>
      <c r="C431"/>
      <c r="D431"/>
      <c r="E431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</row>
    <row r="432" spans="1:17">
      <c r="A432"/>
      <c r="B432"/>
      <c r="C432"/>
      <c r="D432"/>
      <c r="E432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</row>
    <row r="433" spans="1:17">
      <c r="A433"/>
      <c r="B433"/>
      <c r="C433"/>
      <c r="D433"/>
      <c r="E433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</row>
    <row r="434" spans="1:17">
      <c r="A434"/>
      <c r="B434"/>
      <c r="C434"/>
      <c r="D434"/>
      <c r="E434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</row>
    <row r="435" spans="1:17">
      <c r="A435"/>
      <c r="B435"/>
      <c r="C435"/>
      <c r="D435"/>
      <c r="E435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</row>
    <row r="436" spans="1:17">
      <c r="A436"/>
      <c r="B436"/>
      <c r="C436"/>
      <c r="D436"/>
      <c r="E436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</row>
    <row r="437" spans="1:17">
      <c r="A437"/>
      <c r="B437"/>
      <c r="C437"/>
      <c r="D437"/>
      <c r="E437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</row>
    <row r="438" spans="1:17">
      <c r="A438"/>
      <c r="B438"/>
      <c r="C438"/>
      <c r="D438"/>
      <c r="E43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1:17">
      <c r="A439"/>
      <c r="B439"/>
      <c r="C439"/>
      <c r="D439"/>
      <c r="E439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1:17">
      <c r="A440"/>
      <c r="B440"/>
      <c r="C440"/>
      <c r="D440"/>
      <c r="E440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</row>
    <row r="441" spans="1:17">
      <c r="A441"/>
      <c r="B441"/>
      <c r="C441"/>
      <c r="D441"/>
      <c r="E441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</row>
    <row r="442" spans="1:17">
      <c r="A442"/>
      <c r="B442"/>
      <c r="C442"/>
      <c r="D442"/>
      <c r="E442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</row>
    <row r="443" spans="1:17">
      <c r="A443"/>
      <c r="B443"/>
      <c r="C443"/>
      <c r="D443"/>
      <c r="E443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</row>
    <row r="444" spans="1:17">
      <c r="A444"/>
      <c r="B444"/>
      <c r="C444"/>
      <c r="D444"/>
      <c r="E444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</row>
    <row r="445" spans="1:17">
      <c r="A445"/>
      <c r="B445"/>
      <c r="C445"/>
      <c r="D445"/>
      <c r="E445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</row>
    <row r="446" spans="1:17">
      <c r="A446"/>
      <c r="B446"/>
      <c r="C446"/>
      <c r="D446"/>
      <c r="E446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</row>
    <row r="447" spans="1:17">
      <c r="A447"/>
      <c r="B447"/>
      <c r="C447"/>
      <c r="D447"/>
      <c r="E447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</row>
    <row r="448" spans="1:17">
      <c r="A448"/>
      <c r="B448"/>
      <c r="C448"/>
      <c r="D448"/>
      <c r="E44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</row>
    <row r="449" spans="1:17">
      <c r="A449"/>
      <c r="B449"/>
      <c r="C449"/>
      <c r="D449"/>
      <c r="E449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</row>
    <row r="450" spans="1:17">
      <c r="A450"/>
      <c r="B450"/>
      <c r="C450"/>
      <c r="D450"/>
      <c r="E450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</row>
    <row r="451" spans="1:17">
      <c r="A451"/>
      <c r="B451"/>
      <c r="C451"/>
      <c r="D451"/>
      <c r="E451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</row>
    <row r="452" spans="1:17">
      <c r="A452"/>
      <c r="B452"/>
      <c r="C452"/>
      <c r="D452"/>
      <c r="E452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</row>
    <row r="453" spans="1:17">
      <c r="A453"/>
      <c r="B453"/>
      <c r="C453"/>
      <c r="D453"/>
      <c r="E453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</row>
    <row r="454" spans="1:17">
      <c r="A454"/>
      <c r="B454"/>
      <c r="C454"/>
      <c r="D454"/>
      <c r="E454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</row>
    <row r="455" spans="1:17">
      <c r="A455"/>
      <c r="B455"/>
      <c r="C455"/>
      <c r="D455"/>
      <c r="E455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</row>
    <row r="456" spans="1:17">
      <c r="A456"/>
      <c r="B456"/>
      <c r="C456"/>
      <c r="D456"/>
      <c r="E456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</row>
    <row r="457" spans="1:17">
      <c r="A457"/>
      <c r="B457"/>
      <c r="C457"/>
      <c r="D457"/>
      <c r="E457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</row>
    <row r="458" spans="1:17">
      <c r="A458"/>
      <c r="B458"/>
      <c r="C458"/>
      <c r="D458"/>
      <c r="E4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</row>
    <row r="459" spans="1:17">
      <c r="A459"/>
      <c r="B459"/>
      <c r="C459"/>
      <c r="D459"/>
      <c r="E459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</row>
    <row r="460" spans="1:17">
      <c r="A460"/>
      <c r="B460"/>
      <c r="C460"/>
      <c r="D460"/>
      <c r="E460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</row>
    <row r="461" spans="1:17">
      <c r="A461"/>
      <c r="B461"/>
      <c r="C461"/>
      <c r="D461"/>
      <c r="E461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1:17">
      <c r="A462"/>
      <c r="B462"/>
      <c r="C462"/>
      <c r="D462"/>
      <c r="E462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1:17">
      <c r="A463"/>
      <c r="B463"/>
      <c r="C463"/>
      <c r="D463"/>
      <c r="E463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1:17">
      <c r="A464"/>
      <c r="B464"/>
      <c r="C464"/>
      <c r="D464"/>
      <c r="E464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1:17">
      <c r="A465"/>
      <c r="B465"/>
      <c r="C465"/>
      <c r="D465"/>
      <c r="E465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1:17">
      <c r="A466"/>
      <c r="B466"/>
      <c r="C466"/>
      <c r="D466"/>
      <c r="E466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1:17">
      <c r="A467"/>
      <c r="B467"/>
      <c r="C467"/>
      <c r="D467"/>
      <c r="E467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1:17">
      <c r="A468"/>
      <c r="B468"/>
      <c r="C468"/>
      <c r="D468"/>
      <c r="E46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1:17">
      <c r="A469"/>
      <c r="B469"/>
      <c r="C469"/>
      <c r="D469"/>
      <c r="E469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1:17">
      <c r="A470"/>
      <c r="B470"/>
      <c r="C470"/>
      <c r="D470"/>
      <c r="E470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1:17">
      <c r="A471"/>
      <c r="B471"/>
      <c r="C471"/>
      <c r="D471"/>
      <c r="E471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1:17">
      <c r="A472"/>
      <c r="B472"/>
      <c r="C472"/>
      <c r="D472"/>
      <c r="E472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1:17">
      <c r="A473"/>
      <c r="B473"/>
      <c r="C473"/>
      <c r="D473"/>
      <c r="E473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1:17">
      <c r="A474"/>
      <c r="B474"/>
      <c r="C474"/>
      <c r="D474"/>
      <c r="E474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1:17">
      <c r="A475"/>
      <c r="B475"/>
      <c r="C475"/>
      <c r="D475"/>
      <c r="E475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1:17">
      <c r="A476"/>
      <c r="B476"/>
      <c r="C476"/>
      <c r="D476"/>
      <c r="E476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1:17">
      <c r="A477"/>
      <c r="B477"/>
      <c r="C477"/>
      <c r="D477"/>
      <c r="E477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1:17">
      <c r="A478"/>
      <c r="B478"/>
      <c r="C478"/>
      <c r="D478"/>
      <c r="E47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1:17">
      <c r="A479"/>
      <c r="B479"/>
      <c r="C479"/>
      <c r="D479"/>
      <c r="E479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1:17">
      <c r="A480"/>
      <c r="B480"/>
      <c r="C480"/>
      <c r="D480"/>
      <c r="E480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1:17">
      <c r="A481"/>
      <c r="B481"/>
      <c r="C481"/>
      <c r="D481"/>
      <c r="E481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1:17">
      <c r="A482"/>
      <c r="B482"/>
      <c r="C482"/>
      <c r="D482"/>
      <c r="E482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1:17">
      <c r="A483"/>
      <c r="B483"/>
      <c r="C483"/>
      <c r="D483"/>
      <c r="E483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1:17">
      <c r="A484"/>
      <c r="B484"/>
      <c r="C484"/>
      <c r="D484"/>
      <c r="E484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1:17">
      <c r="A485"/>
      <c r="B485"/>
      <c r="C485"/>
      <c r="D485"/>
      <c r="E485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1:17">
      <c r="A486"/>
      <c r="B486"/>
      <c r="C486"/>
      <c r="D486"/>
      <c r="E486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1:17">
      <c r="A487"/>
      <c r="B487"/>
      <c r="C487"/>
      <c r="D487"/>
      <c r="E487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1:17">
      <c r="A488"/>
      <c r="B488"/>
      <c r="C488"/>
      <c r="D488"/>
      <c r="E48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1:17">
      <c r="A489"/>
      <c r="B489"/>
      <c r="C489"/>
      <c r="D489"/>
      <c r="E489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1:17">
      <c r="A490"/>
      <c r="B490"/>
      <c r="C490"/>
      <c r="D490"/>
      <c r="E490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1:17">
      <c r="A491"/>
      <c r="B491"/>
      <c r="C491"/>
      <c r="D491"/>
      <c r="E491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1:17">
      <c r="A492"/>
      <c r="B492"/>
      <c r="C492"/>
      <c r="D492"/>
      <c r="E492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1:17">
      <c r="A493"/>
      <c r="B493"/>
      <c r="C493"/>
      <c r="D493"/>
      <c r="E493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1:17">
      <c r="A494"/>
      <c r="B494"/>
      <c r="C494"/>
      <c r="D494"/>
      <c r="E494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1:17">
      <c r="A495"/>
      <c r="B495"/>
      <c r="C495"/>
      <c r="D495"/>
      <c r="E495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</row>
    <row r="496" spans="1:17">
      <c r="A496"/>
      <c r="B496"/>
      <c r="C496"/>
      <c r="D496"/>
      <c r="E496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1:17">
      <c r="A497"/>
      <c r="B497"/>
      <c r="C497"/>
      <c r="D497"/>
      <c r="E497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1:17">
      <c r="A498"/>
      <c r="B498"/>
      <c r="C498"/>
      <c r="D498"/>
      <c r="E49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1:17">
      <c r="A499"/>
      <c r="B499"/>
      <c r="C499"/>
      <c r="D499"/>
      <c r="E499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1:17">
      <c r="A500"/>
      <c r="B500"/>
      <c r="C500"/>
      <c r="D500"/>
      <c r="E500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1:17">
      <c r="A501"/>
      <c r="B501"/>
      <c r="C501"/>
      <c r="D501"/>
      <c r="E501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1:17">
      <c r="A502"/>
      <c r="B502"/>
      <c r="C502"/>
      <c r="D502"/>
      <c r="E502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1:17">
      <c r="A503"/>
      <c r="B503"/>
      <c r="C503"/>
      <c r="D503"/>
      <c r="E503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1:17">
      <c r="A504"/>
      <c r="B504"/>
      <c r="C504"/>
      <c r="D504"/>
      <c r="E504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1:17">
      <c r="A505"/>
      <c r="B505"/>
      <c r="C505"/>
      <c r="D505"/>
      <c r="E505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1:17">
      <c r="A506"/>
      <c r="B506"/>
      <c r="C506"/>
      <c r="D506"/>
      <c r="E506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</row>
    <row r="507" spans="1:17">
      <c r="A507"/>
      <c r="B507"/>
      <c r="C507"/>
      <c r="D507"/>
      <c r="E507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</row>
    <row r="508" spans="1:17">
      <c r="A508"/>
      <c r="B508"/>
      <c r="C508"/>
      <c r="D508"/>
      <c r="E50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1:17">
      <c r="A509"/>
      <c r="B509"/>
      <c r="C509"/>
      <c r="D509"/>
      <c r="E509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1:17">
      <c r="A510"/>
      <c r="B510"/>
      <c r="C510"/>
      <c r="D510"/>
      <c r="E510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1:17">
      <c r="A511"/>
      <c r="B511"/>
      <c r="C511"/>
      <c r="D511"/>
      <c r="E511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1:17">
      <c r="A512"/>
      <c r="B512"/>
      <c r="C512"/>
      <c r="D512"/>
      <c r="E512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1:17">
      <c r="A513"/>
      <c r="B513"/>
      <c r="C513"/>
      <c r="D513"/>
      <c r="E513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1:17">
      <c r="A514"/>
      <c r="B514"/>
      <c r="C514"/>
      <c r="D514"/>
      <c r="E514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</row>
    <row r="515" spans="1:17">
      <c r="A515"/>
      <c r="B515"/>
      <c r="C515"/>
      <c r="D515"/>
      <c r="E515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</row>
    <row r="516" spans="1:17">
      <c r="A516"/>
      <c r="B516"/>
      <c r="C516"/>
      <c r="D516"/>
      <c r="E516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</row>
    <row r="517" spans="1:17">
      <c r="A517"/>
      <c r="B517"/>
      <c r="C517"/>
      <c r="D517"/>
      <c r="E517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</row>
    <row r="518" spans="1:17">
      <c r="A518"/>
      <c r="B518"/>
      <c r="C518"/>
      <c r="D518"/>
      <c r="E51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1:17">
      <c r="A519"/>
      <c r="B519"/>
      <c r="C519"/>
      <c r="D519"/>
      <c r="E519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1:17">
      <c r="A520"/>
      <c r="B520"/>
      <c r="C520"/>
      <c r="D520"/>
      <c r="E520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1:17">
      <c r="A521"/>
      <c r="B521"/>
      <c r="C521"/>
      <c r="D521"/>
      <c r="E521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1:17">
      <c r="A522"/>
      <c r="B522"/>
      <c r="C522"/>
      <c r="D522"/>
      <c r="E522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1:17">
      <c r="A523"/>
      <c r="B523"/>
      <c r="C523"/>
      <c r="D523"/>
      <c r="E523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1:17">
      <c r="A524"/>
      <c r="B524"/>
      <c r="C524"/>
      <c r="D524"/>
      <c r="E524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1:17">
      <c r="A525"/>
      <c r="B525"/>
      <c r="C525"/>
      <c r="D525"/>
      <c r="E525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1:17">
      <c r="A526"/>
      <c r="B526"/>
      <c r="C526"/>
      <c r="D526"/>
      <c r="E526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1:17">
      <c r="A527"/>
      <c r="B527"/>
      <c r="C527"/>
      <c r="D527"/>
      <c r="E527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1:17">
      <c r="A528"/>
      <c r="B528"/>
      <c r="C528"/>
      <c r="D528"/>
      <c r="E52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1:17">
      <c r="A529"/>
      <c r="B529"/>
      <c r="C529"/>
      <c r="D529"/>
      <c r="E529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1:17">
      <c r="A530"/>
      <c r="B530"/>
      <c r="C530"/>
      <c r="D530"/>
      <c r="E530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1:17">
      <c r="A531"/>
      <c r="B531"/>
      <c r="C531"/>
      <c r="D531"/>
      <c r="E531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1:17">
      <c r="A532"/>
      <c r="B532"/>
      <c r="C532"/>
      <c r="D532"/>
      <c r="E532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1:17">
      <c r="A533"/>
      <c r="B533"/>
      <c r="C533"/>
      <c r="D533"/>
      <c r="E533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1:17">
      <c r="A534"/>
      <c r="B534"/>
      <c r="C534"/>
      <c r="D534"/>
      <c r="E534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1:17">
      <c r="A535"/>
      <c r="B535"/>
      <c r="C535"/>
      <c r="D535"/>
      <c r="E535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1:17">
      <c r="A536"/>
      <c r="B536"/>
      <c r="C536"/>
      <c r="D536"/>
      <c r="E536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1:17">
      <c r="A537"/>
      <c r="B537"/>
      <c r="C537"/>
      <c r="D537"/>
      <c r="E537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1:17">
      <c r="A538"/>
      <c r="B538"/>
      <c r="C538"/>
      <c r="D538"/>
      <c r="E53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1:17">
      <c r="A539"/>
      <c r="B539"/>
      <c r="C539"/>
      <c r="D539"/>
      <c r="E539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1:17">
      <c r="A540"/>
      <c r="B540"/>
      <c r="C540"/>
      <c r="D540"/>
      <c r="E540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1:17">
      <c r="A541"/>
      <c r="B541"/>
      <c r="C541"/>
      <c r="D541"/>
      <c r="E541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1:17">
      <c r="A542"/>
      <c r="B542"/>
      <c r="C542"/>
      <c r="D542"/>
      <c r="E542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1:17">
      <c r="A543"/>
      <c r="B543"/>
      <c r="C543"/>
      <c r="D543"/>
      <c r="E543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1:17">
      <c r="A544"/>
      <c r="B544"/>
      <c r="C544"/>
      <c r="D544"/>
      <c r="E544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1:17">
      <c r="A545"/>
      <c r="B545"/>
      <c r="C545"/>
      <c r="D545"/>
      <c r="E545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1:17">
      <c r="A546"/>
      <c r="B546"/>
      <c r="C546"/>
      <c r="D546"/>
      <c r="E546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1:17">
      <c r="A547"/>
      <c r="B547"/>
      <c r="C547"/>
      <c r="D547"/>
      <c r="E547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1:17">
      <c r="A548"/>
      <c r="B548"/>
      <c r="C548"/>
      <c r="D548"/>
      <c r="E54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1:17">
      <c r="A549"/>
      <c r="B549"/>
      <c r="C549"/>
      <c r="D549"/>
      <c r="E549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1:17">
      <c r="A550"/>
      <c r="B550"/>
      <c r="C550"/>
      <c r="D550"/>
      <c r="E550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1:17">
      <c r="A551"/>
      <c r="B551"/>
      <c r="C551"/>
      <c r="D551"/>
      <c r="E551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1:17">
      <c r="A552"/>
      <c r="B552"/>
      <c r="C552"/>
      <c r="D552"/>
      <c r="E552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1:17">
      <c r="A553"/>
      <c r="B553"/>
      <c r="C553"/>
      <c r="D553"/>
      <c r="E553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4" spans="1:17">
      <c r="A554"/>
      <c r="B554"/>
      <c r="C554"/>
      <c r="D554"/>
      <c r="E554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1:17">
      <c r="A555"/>
      <c r="B555"/>
      <c r="C555"/>
      <c r="D555"/>
      <c r="E555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1:17">
      <c r="A556"/>
      <c r="B556"/>
      <c r="C556"/>
      <c r="D556"/>
      <c r="E556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1:17">
      <c r="A557"/>
      <c r="B557"/>
      <c r="C557"/>
      <c r="D557"/>
      <c r="E557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1:17">
      <c r="A558"/>
      <c r="B558"/>
      <c r="C558"/>
      <c r="D558"/>
      <c r="E5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1:17">
      <c r="A559"/>
      <c r="B559"/>
      <c r="C559"/>
      <c r="D559"/>
      <c r="E559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1:17">
      <c r="A560"/>
      <c r="B560"/>
      <c r="C560"/>
      <c r="D560"/>
      <c r="E560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1:17">
      <c r="A561"/>
      <c r="B561"/>
      <c r="C561"/>
      <c r="D561"/>
      <c r="E561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1:17">
      <c r="A562"/>
      <c r="B562"/>
      <c r="C562"/>
      <c r="D562"/>
      <c r="E562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1:17">
      <c r="A563"/>
      <c r="B563"/>
      <c r="C563"/>
      <c r="D563"/>
      <c r="E563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1:17">
      <c r="A564"/>
      <c r="B564"/>
      <c r="C564"/>
      <c r="D564"/>
      <c r="E564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1:17">
      <c r="A565"/>
      <c r="B565"/>
      <c r="C565"/>
      <c r="D565"/>
      <c r="E565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1:17">
      <c r="A566"/>
      <c r="B566"/>
      <c r="C566"/>
      <c r="D566"/>
      <c r="E566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1:17">
      <c r="A567"/>
      <c r="B567"/>
      <c r="C567"/>
      <c r="D567"/>
      <c r="E567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1:17">
      <c r="A568"/>
      <c r="B568"/>
      <c r="C568"/>
      <c r="D568"/>
      <c r="E56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1:17">
      <c r="A569"/>
      <c r="B569"/>
      <c r="C569"/>
      <c r="D569"/>
      <c r="E569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1:17">
      <c r="A570"/>
      <c r="B570"/>
      <c r="C570"/>
      <c r="D570"/>
      <c r="E570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</row>
    <row r="571" spans="1:17">
      <c r="A571"/>
      <c r="B571"/>
      <c r="C571"/>
      <c r="D571"/>
      <c r="E571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1:17">
      <c r="A572"/>
      <c r="B572"/>
      <c r="C572"/>
      <c r="D572"/>
      <c r="E572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1:17">
      <c r="A573"/>
      <c r="B573"/>
      <c r="C573"/>
      <c r="D573"/>
      <c r="E573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1:17">
      <c r="A574"/>
      <c r="B574"/>
      <c r="C574"/>
      <c r="D574"/>
      <c r="E574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1:17">
      <c r="A575"/>
      <c r="B575"/>
      <c r="C575"/>
      <c r="D575"/>
      <c r="E575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1:17">
      <c r="A576"/>
      <c r="B576"/>
      <c r="C576"/>
      <c r="D576"/>
      <c r="E576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1:17">
      <c r="A577"/>
      <c r="B577"/>
      <c r="C577"/>
      <c r="D577"/>
      <c r="E577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1:17">
      <c r="A578"/>
      <c r="B578"/>
      <c r="C578"/>
      <c r="D578"/>
      <c r="E57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1:17">
      <c r="A579"/>
      <c r="B579"/>
      <c r="C579"/>
      <c r="D579"/>
      <c r="E579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1:17">
      <c r="A580"/>
      <c r="B580"/>
      <c r="C580"/>
      <c r="D580"/>
      <c r="E580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1:17">
      <c r="A581"/>
      <c r="B581"/>
      <c r="C581"/>
      <c r="D581"/>
      <c r="E581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1:17">
      <c r="A582"/>
      <c r="B582"/>
      <c r="C582"/>
      <c r="D582"/>
      <c r="E582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1:17">
      <c r="A583"/>
      <c r="B583"/>
      <c r="C583"/>
      <c r="D583"/>
      <c r="E583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1:17">
      <c r="A584"/>
      <c r="B584"/>
      <c r="C584"/>
      <c r="D584"/>
      <c r="E584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1:17">
      <c r="A585"/>
      <c r="B585"/>
      <c r="C585"/>
      <c r="D585"/>
      <c r="E585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1:17">
      <c r="A586"/>
      <c r="B586"/>
      <c r="C586"/>
      <c r="D586"/>
      <c r="E586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1:17">
      <c r="A587"/>
      <c r="B587"/>
      <c r="C587"/>
      <c r="D587"/>
      <c r="E587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1:17">
      <c r="A588"/>
      <c r="B588"/>
      <c r="C588"/>
      <c r="D588"/>
      <c r="E58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1:17">
      <c r="A589"/>
      <c r="B589"/>
      <c r="C589"/>
      <c r="D589"/>
      <c r="E589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1:17">
      <c r="A590"/>
      <c r="B590"/>
      <c r="C590"/>
      <c r="D590"/>
      <c r="E590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1:17">
      <c r="A591"/>
      <c r="B591"/>
      <c r="C591"/>
      <c r="D591"/>
      <c r="E591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1:17">
      <c r="A592"/>
      <c r="B592"/>
      <c r="C592"/>
      <c r="D592"/>
      <c r="E592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1:17">
      <c r="A593"/>
      <c r="B593"/>
      <c r="C593"/>
      <c r="D593"/>
      <c r="E593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1:17">
      <c r="A594"/>
      <c r="B594"/>
      <c r="C594"/>
      <c r="D594"/>
      <c r="E594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1:17">
      <c r="A595"/>
      <c r="B595"/>
      <c r="C595"/>
      <c r="D595"/>
      <c r="E595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1:17">
      <c r="A596"/>
      <c r="B596"/>
      <c r="C596"/>
      <c r="D596"/>
      <c r="E596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1:17">
      <c r="A597"/>
      <c r="B597"/>
      <c r="C597"/>
      <c r="D597"/>
      <c r="E597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1:17">
      <c r="A598"/>
      <c r="B598"/>
      <c r="C598"/>
      <c r="D598"/>
      <c r="E59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1:17">
      <c r="A599"/>
      <c r="B599"/>
      <c r="C599"/>
      <c r="D599"/>
      <c r="E599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1:17">
      <c r="A600"/>
      <c r="B600"/>
      <c r="C600"/>
      <c r="D600"/>
      <c r="E600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1:17">
      <c r="A601"/>
      <c r="B601"/>
      <c r="C601"/>
      <c r="D601"/>
      <c r="E601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1:17">
      <c r="A602"/>
      <c r="B602"/>
      <c r="C602"/>
      <c r="D602"/>
      <c r="E602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1:17">
      <c r="A603"/>
      <c r="B603"/>
      <c r="C603"/>
      <c r="D603"/>
      <c r="E603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1:17">
      <c r="A604"/>
      <c r="B604"/>
      <c r="C604"/>
      <c r="D604"/>
      <c r="E604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1:17">
      <c r="A605"/>
      <c r="B605"/>
      <c r="C605"/>
      <c r="D605"/>
      <c r="E605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1:17">
      <c r="A606"/>
      <c r="B606"/>
      <c r="C606"/>
      <c r="D606"/>
      <c r="E606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</row>
    <row r="607" spans="1:17">
      <c r="A607"/>
      <c r="B607"/>
      <c r="C607"/>
      <c r="D607"/>
      <c r="E607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1:17">
      <c r="A608"/>
      <c r="B608"/>
      <c r="C608"/>
      <c r="D608"/>
      <c r="E60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1:17">
      <c r="A609"/>
      <c r="B609"/>
      <c r="C609"/>
      <c r="D609"/>
      <c r="E609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1:17">
      <c r="A610"/>
      <c r="B610"/>
      <c r="C610"/>
      <c r="D610"/>
      <c r="E610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1:17">
      <c r="A611"/>
      <c r="B611"/>
      <c r="C611"/>
      <c r="D611"/>
      <c r="E611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1:17">
      <c r="A612"/>
      <c r="B612"/>
      <c r="C612"/>
      <c r="D612"/>
      <c r="E612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</row>
    <row r="613" spans="1:17">
      <c r="A613"/>
      <c r="B613"/>
      <c r="C613"/>
      <c r="D613"/>
      <c r="E613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1:17">
      <c r="A614"/>
      <c r="B614"/>
      <c r="C614"/>
      <c r="D614"/>
      <c r="E614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</row>
    <row r="615" spans="1:17">
      <c r="A615"/>
      <c r="B615"/>
      <c r="C615"/>
      <c r="D615"/>
      <c r="E615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</row>
    <row r="616" spans="1:17">
      <c r="A616"/>
      <c r="B616"/>
      <c r="C616"/>
      <c r="D616"/>
      <c r="E616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</row>
    <row r="617" spans="1:17">
      <c r="A617"/>
      <c r="B617"/>
      <c r="C617"/>
      <c r="D617"/>
      <c r="E617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1:17">
      <c r="A618"/>
      <c r="B618"/>
      <c r="C618"/>
      <c r="D618"/>
      <c r="E61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</row>
    <row r="619" spans="1:17">
      <c r="A619"/>
      <c r="B619"/>
      <c r="C619"/>
      <c r="D619"/>
      <c r="E619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</row>
    <row r="620" spans="1:17">
      <c r="A620"/>
      <c r="B620"/>
      <c r="C620"/>
      <c r="D620"/>
      <c r="E620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</row>
    <row r="621" spans="1:17">
      <c r="A621"/>
      <c r="B621"/>
      <c r="C621"/>
      <c r="D621"/>
      <c r="E621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</row>
    <row r="622" spans="1:17">
      <c r="A622"/>
      <c r="B622"/>
      <c r="C622"/>
      <c r="D622"/>
      <c r="E622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</row>
    <row r="623" spans="1:17">
      <c r="A623"/>
      <c r="B623"/>
      <c r="C623"/>
      <c r="D623"/>
      <c r="E623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</row>
    <row r="624" spans="1:17">
      <c r="A624"/>
      <c r="B624"/>
      <c r="C624"/>
      <c r="D624"/>
      <c r="E624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</row>
    <row r="625" spans="1:17">
      <c r="A625"/>
      <c r="B625"/>
      <c r="C625"/>
      <c r="D625"/>
      <c r="E625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</row>
    <row r="626" spans="1:17">
      <c r="A626"/>
      <c r="B626"/>
      <c r="C626"/>
      <c r="D626"/>
      <c r="E626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</row>
    <row r="627" spans="1:17">
      <c r="A627"/>
      <c r="B627"/>
      <c r="C627"/>
      <c r="D627"/>
      <c r="E627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</row>
    <row r="628" spans="1:17">
      <c r="A628"/>
      <c r="B628"/>
      <c r="C628"/>
      <c r="D628"/>
      <c r="E62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</row>
    <row r="629" spans="1:17">
      <c r="A629"/>
      <c r="B629"/>
      <c r="C629"/>
      <c r="D629"/>
      <c r="E629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</row>
    <row r="630" spans="1:17">
      <c r="A630"/>
      <c r="B630"/>
      <c r="C630"/>
      <c r="D630"/>
      <c r="E630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1:17">
      <c r="A631"/>
      <c r="B631"/>
      <c r="C631"/>
      <c r="D631"/>
      <c r="E631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</row>
    <row r="632" spans="1:17">
      <c r="A632"/>
      <c r="B632"/>
      <c r="C632"/>
      <c r="D632"/>
      <c r="E632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</row>
    <row r="633" spans="1:17">
      <c r="A633"/>
      <c r="B633"/>
      <c r="C633"/>
      <c r="D633"/>
      <c r="E633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</row>
    <row r="634" spans="1:17">
      <c r="A634"/>
      <c r="B634"/>
      <c r="C634"/>
      <c r="D634"/>
      <c r="E634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</row>
    <row r="635" spans="1:17">
      <c r="A635"/>
      <c r="B635"/>
      <c r="C635"/>
      <c r="D635"/>
      <c r="E635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</row>
    <row r="636" spans="1:17">
      <c r="A636"/>
      <c r="B636"/>
      <c r="C636"/>
      <c r="D636"/>
      <c r="E636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</row>
    <row r="637" spans="1:17">
      <c r="A637"/>
      <c r="B637"/>
      <c r="C637"/>
      <c r="D637"/>
      <c r="E637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</row>
    <row r="638" spans="1:17">
      <c r="A638"/>
      <c r="B638"/>
      <c r="C638"/>
      <c r="D638"/>
      <c r="E63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</row>
    <row r="639" spans="1:17">
      <c r="A639"/>
      <c r="B639"/>
      <c r="C639"/>
      <c r="D639"/>
      <c r="E639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</row>
    <row r="640" spans="1:17">
      <c r="A640"/>
      <c r="B640"/>
      <c r="C640"/>
      <c r="D640"/>
      <c r="E640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</row>
    <row r="641" spans="1:17">
      <c r="A641"/>
      <c r="B641"/>
      <c r="C641"/>
      <c r="D641"/>
      <c r="E641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</row>
    <row r="642" spans="1:17">
      <c r="A642"/>
      <c r="B642"/>
      <c r="C642"/>
      <c r="D642"/>
      <c r="E642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</row>
    <row r="643" spans="1:17">
      <c r="A643"/>
      <c r="B643"/>
      <c r="C643"/>
      <c r="D643"/>
      <c r="E64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  <row r="644" spans="1:17">
      <c r="A644"/>
      <c r="B644"/>
      <c r="C644"/>
      <c r="D644"/>
      <c r="E644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</row>
    <row r="645" spans="1:17">
      <c r="A645"/>
      <c r="B645"/>
      <c r="C645"/>
      <c r="D645"/>
      <c r="E645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</row>
    <row r="646" spans="1:17">
      <c r="A646"/>
      <c r="B646"/>
      <c r="C646"/>
      <c r="D646"/>
      <c r="E646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</row>
    <row r="647" spans="1:17">
      <c r="A647"/>
      <c r="B647"/>
      <c r="C647"/>
      <c r="D647"/>
      <c r="E647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</row>
    <row r="648" spans="1:17">
      <c r="A648"/>
      <c r="B648"/>
      <c r="C648"/>
      <c r="D648"/>
      <c r="E64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</row>
    <row r="649" spans="1:17">
      <c r="A649"/>
      <c r="B649"/>
      <c r="C649"/>
      <c r="D649"/>
      <c r="E649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</row>
    <row r="650" spans="1:17">
      <c r="A650"/>
      <c r="B650"/>
      <c r="C650"/>
      <c r="D650"/>
      <c r="E650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</row>
    <row r="651" spans="1:17">
      <c r="A651"/>
      <c r="B651"/>
      <c r="C651"/>
      <c r="D651"/>
      <c r="E651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</row>
    <row r="652" spans="1:17">
      <c r="A652"/>
      <c r="B652"/>
      <c r="C652"/>
      <c r="D652"/>
      <c r="E652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</row>
    <row r="653" spans="1:17">
      <c r="A653"/>
      <c r="B653"/>
      <c r="C653"/>
      <c r="D653"/>
      <c r="E653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</row>
    <row r="654" spans="1:17">
      <c r="A654"/>
      <c r="B654"/>
      <c r="C654"/>
      <c r="D654"/>
      <c r="E654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</row>
    <row r="655" spans="1:17">
      <c r="A655"/>
      <c r="B655"/>
      <c r="C655"/>
      <c r="D655"/>
      <c r="E655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</row>
    <row r="656" spans="1:17">
      <c r="A656"/>
      <c r="B656"/>
      <c r="C656"/>
      <c r="D656"/>
      <c r="E656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</row>
    <row r="657" spans="1:17">
      <c r="A657"/>
      <c r="B657"/>
      <c r="C657"/>
      <c r="D657"/>
      <c r="E657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</row>
    <row r="658" spans="1:17">
      <c r="A658"/>
      <c r="B658"/>
      <c r="C658"/>
      <c r="D658"/>
      <c r="E6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</row>
    <row r="659" spans="1:17">
      <c r="A659"/>
      <c r="B659"/>
      <c r="C659"/>
      <c r="D659"/>
      <c r="E659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</row>
    <row r="660" spans="1:17">
      <c r="A660"/>
      <c r="B660"/>
      <c r="C660"/>
      <c r="D660"/>
      <c r="E660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</row>
    <row r="661" spans="1:17">
      <c r="A661"/>
      <c r="B661"/>
      <c r="C661"/>
      <c r="D661"/>
      <c r="E661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</row>
    <row r="662" spans="1:17">
      <c r="A662"/>
      <c r="B662"/>
      <c r="C662"/>
      <c r="D662"/>
      <c r="E662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</row>
    <row r="663" spans="1:17">
      <c r="A663"/>
      <c r="B663"/>
      <c r="C663"/>
      <c r="D663"/>
      <c r="E663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</row>
    <row r="664" spans="1:17">
      <c r="A664"/>
      <c r="B664"/>
      <c r="C664"/>
      <c r="D664"/>
      <c r="E664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</row>
    <row r="665" spans="1:17">
      <c r="A665"/>
      <c r="B665"/>
      <c r="C665"/>
      <c r="D665"/>
      <c r="E665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</row>
    <row r="666" spans="1:17">
      <c r="A666"/>
      <c r="B666"/>
      <c r="C666"/>
      <c r="D666"/>
      <c r="E666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</row>
    <row r="667" spans="1:17">
      <c r="A667"/>
      <c r="B667"/>
      <c r="C667"/>
      <c r="D667"/>
      <c r="E667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</row>
    <row r="668" spans="1:17">
      <c r="A668"/>
      <c r="B668"/>
      <c r="C668"/>
      <c r="D668"/>
      <c r="E66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</row>
    <row r="669" spans="1:17">
      <c r="A669"/>
      <c r="B669"/>
      <c r="C669"/>
      <c r="D669"/>
      <c r="E669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</row>
    <row r="670" spans="1:17">
      <c r="A670"/>
      <c r="B670"/>
      <c r="C670"/>
      <c r="D670"/>
      <c r="E670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</row>
    <row r="671" spans="1:17">
      <c r="A671"/>
      <c r="B671"/>
      <c r="C671"/>
      <c r="D671"/>
      <c r="E671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</row>
    <row r="672" spans="1:17">
      <c r="A672"/>
      <c r="B672"/>
      <c r="C672"/>
      <c r="D672"/>
      <c r="E672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</row>
    <row r="673" spans="1:17">
      <c r="A673"/>
      <c r="B673"/>
      <c r="C673"/>
      <c r="D673"/>
      <c r="E673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</row>
    <row r="674" spans="1:17">
      <c r="A674"/>
      <c r="B674"/>
      <c r="C674"/>
      <c r="D674"/>
      <c r="E674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</row>
    <row r="675" spans="1:17">
      <c r="A675"/>
      <c r="B675"/>
      <c r="C675"/>
      <c r="D675"/>
      <c r="E675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</row>
    <row r="676" spans="1:17">
      <c r="A676"/>
      <c r="B676"/>
      <c r="C676"/>
      <c r="D676"/>
      <c r="E676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</row>
    <row r="677" spans="1:17">
      <c r="A677"/>
      <c r="B677"/>
      <c r="C677"/>
      <c r="D677"/>
      <c r="E677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</row>
    <row r="678" spans="1:17">
      <c r="A678"/>
      <c r="B678"/>
      <c r="C678"/>
      <c r="D678"/>
      <c r="E67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</row>
    <row r="679" spans="1:17">
      <c r="A679"/>
      <c r="B679"/>
      <c r="C679"/>
      <c r="D679"/>
      <c r="E679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</row>
    <row r="680" spans="1:17">
      <c r="A680"/>
      <c r="B680"/>
      <c r="C680"/>
      <c r="D680"/>
      <c r="E680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</row>
    <row r="681" spans="1:17">
      <c r="A681"/>
      <c r="B681"/>
      <c r="C681"/>
      <c r="D681"/>
      <c r="E681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</row>
    <row r="682" spans="1:17">
      <c r="A682"/>
      <c r="B682"/>
      <c r="C682"/>
      <c r="D682"/>
      <c r="E682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</row>
    <row r="683" spans="1:17">
      <c r="A683"/>
      <c r="B683"/>
      <c r="C683"/>
      <c r="D683"/>
      <c r="E683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</row>
    <row r="684" spans="1:17">
      <c r="A684"/>
      <c r="B684"/>
      <c r="C684"/>
      <c r="D684"/>
      <c r="E684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</row>
    <row r="685" spans="1:17">
      <c r="A685"/>
      <c r="B685"/>
      <c r="C685"/>
      <c r="D685"/>
      <c r="E685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</row>
    <row r="686" spans="1:17">
      <c r="A686"/>
      <c r="B686"/>
      <c r="C686"/>
      <c r="D686"/>
      <c r="E686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</row>
    <row r="687" spans="1:17">
      <c r="A687"/>
      <c r="B687"/>
      <c r="C687"/>
      <c r="D687"/>
      <c r="E687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</row>
    <row r="688" spans="1:17">
      <c r="A688"/>
      <c r="B688"/>
      <c r="C688"/>
      <c r="D688"/>
      <c r="E68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</row>
    <row r="689" spans="1:17">
      <c r="A689"/>
      <c r="B689"/>
      <c r="C689"/>
      <c r="D689"/>
      <c r="E689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</row>
    <row r="690" spans="1:17">
      <c r="A690"/>
      <c r="B690"/>
      <c r="C690"/>
      <c r="D690"/>
      <c r="E690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</row>
    <row r="691" spans="1:17">
      <c r="A691"/>
      <c r="B691"/>
      <c r="C691"/>
      <c r="D691"/>
      <c r="E691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</row>
    <row r="692" spans="1:17">
      <c r="A692"/>
      <c r="B692"/>
      <c r="C692"/>
      <c r="D692"/>
      <c r="E692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</row>
    <row r="693" spans="1:17">
      <c r="A693"/>
      <c r="B693"/>
      <c r="C693"/>
      <c r="D693"/>
      <c r="E693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</row>
    <row r="694" spans="1:17">
      <c r="A694"/>
      <c r="B694"/>
      <c r="C694"/>
      <c r="D694"/>
      <c r="E694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</row>
    <row r="695" spans="1:17">
      <c r="A695"/>
      <c r="B695"/>
      <c r="C695"/>
      <c r="D695"/>
      <c r="E695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</row>
    <row r="696" spans="1:17">
      <c r="A696"/>
      <c r="B696"/>
      <c r="C696"/>
      <c r="D696"/>
      <c r="E696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</row>
    <row r="697" spans="1:17">
      <c r="A697"/>
      <c r="B697"/>
      <c r="C697"/>
      <c r="D697"/>
      <c r="E697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</row>
    <row r="698" spans="1:17">
      <c r="A698"/>
      <c r="B698"/>
      <c r="C698"/>
      <c r="D698"/>
      <c r="E69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</row>
    <row r="699" spans="1:17">
      <c r="A699"/>
      <c r="B699"/>
      <c r="C699"/>
      <c r="D699"/>
      <c r="E699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</row>
    <row r="700" spans="1:17">
      <c r="A700"/>
      <c r="B700"/>
      <c r="C700"/>
      <c r="D700"/>
      <c r="E700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</row>
    <row r="701" spans="1:17">
      <c r="A701"/>
      <c r="B701"/>
      <c r="C701"/>
      <c r="D701"/>
      <c r="E701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</row>
    <row r="702" spans="1:17">
      <c r="A702"/>
      <c r="B702"/>
      <c r="C702"/>
      <c r="D702"/>
      <c r="E702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</row>
    <row r="703" spans="1:17">
      <c r="A703"/>
      <c r="B703"/>
      <c r="C703"/>
      <c r="D703"/>
      <c r="E703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</row>
    <row r="704" spans="1:17">
      <c r="A704"/>
      <c r="B704"/>
      <c r="C704"/>
      <c r="D704"/>
      <c r="E704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</row>
    <row r="705" spans="1:17">
      <c r="A705"/>
      <c r="B705"/>
      <c r="C705"/>
      <c r="D705"/>
      <c r="E705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</row>
    <row r="706" spans="1:17">
      <c r="A706"/>
      <c r="B706"/>
      <c r="C706"/>
      <c r="D706"/>
      <c r="E706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</row>
    <row r="707" spans="1:17">
      <c r="A707"/>
      <c r="B707"/>
      <c r="C707"/>
      <c r="D707"/>
      <c r="E707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</row>
    <row r="708" spans="1:17">
      <c r="A708"/>
      <c r="B708"/>
      <c r="C708"/>
      <c r="D708"/>
      <c r="E70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</row>
    <row r="709" spans="1:17">
      <c r="A709"/>
      <c r="B709"/>
      <c r="C709"/>
      <c r="D709"/>
      <c r="E709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</row>
    <row r="710" spans="1:17">
      <c r="A710"/>
      <c r="B710"/>
      <c r="C710"/>
      <c r="D710"/>
      <c r="E710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</row>
    <row r="711" spans="1:17">
      <c r="A711"/>
      <c r="B711"/>
      <c r="C711"/>
      <c r="D711"/>
      <c r="E711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</row>
    <row r="712" spans="1:17">
      <c r="A712"/>
      <c r="B712"/>
      <c r="C712"/>
      <c r="D712"/>
      <c r="E712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</row>
    <row r="713" spans="1:17">
      <c r="A713"/>
      <c r="B713"/>
      <c r="C713"/>
      <c r="D713"/>
      <c r="E713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</row>
    <row r="714" spans="1:17">
      <c r="A714"/>
      <c r="B714"/>
      <c r="C714"/>
      <c r="D714"/>
      <c r="E714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</row>
    <row r="715" spans="1:17">
      <c r="A715"/>
      <c r="B715"/>
      <c r="C715"/>
      <c r="D715"/>
      <c r="E715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</row>
    <row r="716" spans="1:17">
      <c r="A716"/>
      <c r="B716"/>
      <c r="C716"/>
      <c r="D716"/>
      <c r="E716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</row>
    <row r="717" spans="1:17">
      <c r="A717"/>
      <c r="B717"/>
      <c r="C717"/>
      <c r="D717"/>
      <c r="E717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</row>
    <row r="718" spans="1:17">
      <c r="A718"/>
      <c r="B718"/>
      <c r="C718"/>
      <c r="D718"/>
      <c r="E71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</row>
    <row r="719" spans="1:17">
      <c r="A719"/>
      <c r="B719"/>
      <c r="C719"/>
      <c r="D719"/>
      <c r="E719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</row>
    <row r="720" spans="1:17">
      <c r="A720"/>
      <c r="B720"/>
      <c r="C720"/>
      <c r="D720"/>
      <c r="E720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</row>
    <row r="721" spans="1:17">
      <c r="A721"/>
      <c r="B721"/>
      <c r="C721"/>
      <c r="D721"/>
      <c r="E721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</row>
    <row r="722" spans="1:17">
      <c r="A722"/>
      <c r="B722"/>
      <c r="C722"/>
      <c r="D722"/>
      <c r="E722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</row>
    <row r="723" spans="1:17">
      <c r="A723"/>
      <c r="B723"/>
      <c r="C723"/>
      <c r="D723"/>
      <c r="E723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</row>
    <row r="724" spans="1:17">
      <c r="A724"/>
      <c r="B724"/>
      <c r="C724"/>
      <c r="D724"/>
      <c r="E724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</row>
    <row r="725" spans="1:17">
      <c r="A725"/>
      <c r="B725"/>
      <c r="C725"/>
      <c r="D725"/>
      <c r="E725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</row>
    <row r="726" spans="1:17">
      <c r="A726"/>
      <c r="B726"/>
      <c r="C726"/>
      <c r="D726"/>
      <c r="E726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</row>
    <row r="727" spans="1:17">
      <c r="A727"/>
      <c r="B727"/>
      <c r="C727"/>
      <c r="D727"/>
      <c r="E727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</row>
    <row r="728" spans="1:17">
      <c r="A728"/>
      <c r="B728"/>
      <c r="C728"/>
      <c r="D728"/>
      <c r="E72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</row>
    <row r="729" spans="1:17">
      <c r="A729"/>
      <c r="B729"/>
      <c r="C729"/>
      <c r="D729"/>
      <c r="E729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</row>
    <row r="730" spans="1:17">
      <c r="A730"/>
      <c r="B730"/>
      <c r="C730"/>
      <c r="D730"/>
      <c r="E730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</row>
    <row r="731" spans="1:17">
      <c r="A731"/>
      <c r="B731"/>
      <c r="C731"/>
      <c r="D731"/>
      <c r="E731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</row>
    <row r="732" spans="1:17">
      <c r="A732"/>
      <c r="B732"/>
      <c r="C732"/>
      <c r="D732"/>
      <c r="E732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</row>
    <row r="733" spans="1:17">
      <c r="A733"/>
      <c r="B733"/>
      <c r="C733"/>
      <c r="D733"/>
      <c r="E733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</row>
    <row r="734" spans="1:17">
      <c r="A734"/>
      <c r="B734"/>
      <c r="C734"/>
      <c r="D734"/>
      <c r="E734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</row>
    <row r="735" spans="1:17">
      <c r="A735"/>
      <c r="B735"/>
      <c r="C735"/>
      <c r="D735"/>
      <c r="E735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</row>
    <row r="736" spans="1:17">
      <c r="A736"/>
      <c r="B736"/>
      <c r="C736"/>
      <c r="D736"/>
      <c r="E736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</row>
    <row r="737" spans="1:17">
      <c r="A737"/>
      <c r="B737"/>
      <c r="C737"/>
      <c r="D737"/>
      <c r="E737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</row>
    <row r="738" spans="1:17">
      <c r="A738"/>
      <c r="B738"/>
      <c r="C738"/>
      <c r="D738"/>
      <c r="E73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</row>
    <row r="739" spans="1:17">
      <c r="A739"/>
      <c r="B739"/>
      <c r="C739"/>
      <c r="D739"/>
      <c r="E739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</row>
    <row r="740" spans="1:17">
      <c r="A740"/>
      <c r="B740"/>
      <c r="C740"/>
      <c r="D740"/>
      <c r="E740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</row>
    <row r="741" spans="1:17">
      <c r="A741"/>
      <c r="B741"/>
      <c r="C741"/>
      <c r="D741"/>
      <c r="E741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</row>
    <row r="742" spans="1:17">
      <c r="A742"/>
      <c r="B742"/>
      <c r="C742"/>
      <c r="D742"/>
      <c r="E742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</row>
    <row r="743" spans="1:17">
      <c r="A743"/>
      <c r="B743"/>
      <c r="C743"/>
      <c r="D743"/>
      <c r="E743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</row>
    <row r="744" spans="1:17">
      <c r="A744"/>
      <c r="B744"/>
      <c r="C744"/>
      <c r="D744"/>
      <c r="E744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</row>
    <row r="745" spans="1:17">
      <c r="A745"/>
      <c r="B745"/>
      <c r="C745"/>
      <c r="D745"/>
      <c r="E745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</row>
    <row r="746" spans="1:17">
      <c r="A746"/>
      <c r="B746"/>
      <c r="C746"/>
      <c r="D746"/>
      <c r="E746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</row>
    <row r="747" spans="1:17">
      <c r="A747"/>
      <c r="B747"/>
      <c r="C747"/>
      <c r="D747"/>
      <c r="E747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</row>
    <row r="748" spans="1:17">
      <c r="A748"/>
      <c r="B748"/>
      <c r="C748"/>
      <c r="D748"/>
      <c r="E74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</row>
    <row r="749" spans="1:17">
      <c r="A749"/>
      <c r="B749"/>
      <c r="C749"/>
      <c r="D749"/>
      <c r="E749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</row>
    <row r="750" spans="1:17">
      <c r="A750"/>
      <c r="B750"/>
      <c r="C750"/>
      <c r="D750"/>
      <c r="E750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</row>
    <row r="751" spans="1:17">
      <c r="A751"/>
      <c r="B751"/>
      <c r="C751"/>
      <c r="D751"/>
      <c r="E751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</row>
    <row r="752" spans="1:17">
      <c r="A752"/>
      <c r="B752"/>
      <c r="C752"/>
      <c r="D752"/>
      <c r="E752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</row>
    <row r="753" spans="1:17">
      <c r="A753"/>
      <c r="B753"/>
      <c r="C753"/>
      <c r="D753"/>
      <c r="E753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</row>
    <row r="754" spans="1:17">
      <c r="A754"/>
      <c r="B754"/>
      <c r="C754"/>
      <c r="D754"/>
      <c r="E754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</row>
    <row r="755" spans="1:17">
      <c r="A755"/>
      <c r="B755"/>
      <c r="C755"/>
      <c r="D755"/>
      <c r="E755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</row>
    <row r="756" spans="1:17">
      <c r="A756"/>
      <c r="B756"/>
      <c r="C756"/>
      <c r="D756"/>
      <c r="E756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</row>
    <row r="757" spans="1:17">
      <c r="A757"/>
      <c r="B757"/>
      <c r="C757"/>
      <c r="D757"/>
      <c r="E757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</row>
    <row r="758" spans="1:17">
      <c r="A758"/>
      <c r="B758"/>
      <c r="C758"/>
      <c r="D758"/>
      <c r="E7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</row>
    <row r="759" spans="1:17">
      <c r="A759"/>
      <c r="B759"/>
      <c r="C759"/>
      <c r="D759"/>
      <c r="E759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</row>
    <row r="760" spans="1:17">
      <c r="A760"/>
      <c r="B760"/>
      <c r="C760"/>
      <c r="D760"/>
      <c r="E760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</row>
    <row r="761" spans="1:17">
      <c r="A761"/>
      <c r="B761"/>
      <c r="C761"/>
      <c r="D761"/>
      <c r="E761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</row>
    <row r="762" spans="1:17">
      <c r="A762"/>
      <c r="B762"/>
      <c r="C762"/>
      <c r="D762"/>
      <c r="E762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</row>
    <row r="763" spans="1:17">
      <c r="A763"/>
      <c r="B763"/>
      <c r="C763"/>
      <c r="D763"/>
      <c r="E763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</row>
    <row r="764" spans="1:17">
      <c r="A764"/>
      <c r="B764"/>
      <c r="C764"/>
      <c r="D764"/>
      <c r="E764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</row>
    <row r="765" spans="1:17">
      <c r="A765"/>
      <c r="B765"/>
      <c r="C765"/>
      <c r="D765"/>
      <c r="E765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</row>
    <row r="766" spans="1:17">
      <c r="A766"/>
      <c r="B766"/>
      <c r="C766"/>
      <c r="D766"/>
      <c r="E766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</row>
    <row r="767" spans="1:17">
      <c r="A767"/>
      <c r="B767"/>
      <c r="C767"/>
      <c r="D767"/>
      <c r="E767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</row>
    <row r="768" spans="1:17">
      <c r="A768"/>
      <c r="B768"/>
      <c r="C768"/>
      <c r="D768"/>
      <c r="E76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</row>
    <row r="769" spans="1:17">
      <c r="A769"/>
      <c r="B769"/>
      <c r="C769"/>
      <c r="D769"/>
      <c r="E769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</row>
    <row r="770" spans="1:17">
      <c r="A770"/>
      <c r="B770"/>
      <c r="C770"/>
      <c r="D770"/>
      <c r="E770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</row>
    <row r="771" spans="1:17">
      <c r="A771"/>
      <c r="B771"/>
      <c r="C771"/>
      <c r="D771"/>
      <c r="E771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</row>
    <row r="772" spans="1:17">
      <c r="A772"/>
      <c r="B772"/>
      <c r="C772"/>
      <c r="D772"/>
      <c r="E772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</row>
    <row r="773" spans="1:17">
      <c r="A773"/>
      <c r="B773"/>
      <c r="C773"/>
      <c r="D773"/>
      <c r="E773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</row>
    <row r="774" spans="1:17">
      <c r="A774"/>
      <c r="B774"/>
      <c r="C774"/>
      <c r="D774"/>
      <c r="E774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</row>
    <row r="775" spans="1:17">
      <c r="A775"/>
      <c r="B775"/>
      <c r="C775"/>
      <c r="D775"/>
      <c r="E775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</row>
    <row r="776" spans="1:17">
      <c r="A776"/>
      <c r="B776"/>
      <c r="C776"/>
      <c r="D776"/>
      <c r="E776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</row>
    <row r="777" spans="1:17">
      <c r="A777"/>
      <c r="B777"/>
      <c r="C777"/>
      <c r="D777"/>
      <c r="E777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</row>
    <row r="778" spans="1:17">
      <c r="A778"/>
      <c r="B778"/>
      <c r="C778"/>
      <c r="D778"/>
      <c r="E77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</row>
    <row r="779" spans="1:17">
      <c r="A779"/>
      <c r="B779"/>
      <c r="C779"/>
      <c r="D779"/>
      <c r="E779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</row>
    <row r="780" spans="1:17">
      <c r="A780"/>
      <c r="B780"/>
      <c r="C780"/>
      <c r="D780"/>
      <c r="E780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</row>
    <row r="781" spans="1:17">
      <c r="A781"/>
      <c r="B781"/>
      <c r="C781"/>
      <c r="D781"/>
      <c r="E781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</row>
    <row r="782" spans="1:17">
      <c r="A782"/>
      <c r="B782"/>
      <c r="C782"/>
      <c r="D782"/>
      <c r="E782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</row>
    <row r="783" spans="1:17">
      <c r="A783"/>
      <c r="B783"/>
      <c r="C783"/>
      <c r="D783"/>
      <c r="E783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</row>
    <row r="784" spans="1:17">
      <c r="A784"/>
      <c r="B784"/>
      <c r="C784"/>
      <c r="D784"/>
      <c r="E784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</row>
    <row r="785" spans="1:17">
      <c r="A785"/>
      <c r="B785"/>
      <c r="C785"/>
      <c r="D785"/>
      <c r="E785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</row>
    <row r="786" spans="1:17">
      <c r="A786"/>
      <c r="B786"/>
      <c r="C786"/>
      <c r="D786"/>
      <c r="E786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</row>
    <row r="787" spans="1:17">
      <c r="A787"/>
      <c r="B787"/>
      <c r="C787"/>
      <c r="D787"/>
      <c r="E787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</row>
    <row r="788" spans="1:17">
      <c r="A788"/>
      <c r="B788"/>
      <c r="C788"/>
      <c r="D788"/>
      <c r="E78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</row>
    <row r="789" spans="1:17">
      <c r="A789"/>
      <c r="B789"/>
      <c r="C789"/>
      <c r="D789"/>
      <c r="E789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</row>
    <row r="790" spans="1:17">
      <c r="A790"/>
      <c r="B790"/>
      <c r="C790"/>
      <c r="D790"/>
      <c r="E790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</row>
    <row r="791" spans="1:17">
      <c r="A791"/>
      <c r="B791"/>
      <c r="C791"/>
      <c r="D791"/>
      <c r="E791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</row>
    <row r="792" spans="1:17">
      <c r="A792"/>
      <c r="B792"/>
      <c r="C792"/>
      <c r="D792"/>
      <c r="E792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</row>
    <row r="793" spans="1:17">
      <c r="A793"/>
      <c r="B793"/>
      <c r="C793"/>
      <c r="D793"/>
      <c r="E793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</row>
    <row r="794" spans="1:17">
      <c r="A794"/>
      <c r="B794"/>
      <c r="C794"/>
      <c r="D794"/>
      <c r="E794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</row>
    <row r="795" spans="1:17">
      <c r="A795"/>
      <c r="B795"/>
      <c r="C795"/>
      <c r="D795"/>
      <c r="E795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</row>
    <row r="796" spans="1:17">
      <c r="A796"/>
      <c r="B796"/>
      <c r="C796"/>
      <c r="D796"/>
      <c r="E796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</row>
    <row r="797" spans="1:17">
      <c r="A797"/>
      <c r="B797"/>
      <c r="C797"/>
      <c r="D797"/>
      <c r="E797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</row>
    <row r="798" spans="1:17">
      <c r="A798"/>
      <c r="B798"/>
      <c r="C798"/>
      <c r="D798"/>
      <c r="E79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</row>
    <row r="799" spans="1:17">
      <c r="A799"/>
      <c r="B799"/>
      <c r="C799"/>
      <c r="D799"/>
      <c r="E799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</row>
    <row r="800" spans="1:17">
      <c r="A800"/>
      <c r="B800"/>
      <c r="C800"/>
      <c r="D800"/>
      <c r="E800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</row>
    <row r="801" spans="1:17">
      <c r="A801"/>
      <c r="B801"/>
      <c r="C801"/>
      <c r="D801"/>
      <c r="E801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</row>
    <row r="802" spans="1:17">
      <c r="A802"/>
      <c r="B802"/>
      <c r="C802"/>
      <c r="D802"/>
      <c r="E802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</row>
    <row r="803" spans="1:17">
      <c r="A803"/>
      <c r="B803"/>
      <c r="C803"/>
      <c r="D803"/>
      <c r="E803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</row>
    <row r="804" spans="1:17">
      <c r="A804"/>
      <c r="B804"/>
      <c r="C804"/>
      <c r="D804"/>
      <c r="E804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</row>
    <row r="805" spans="1:17">
      <c r="A805"/>
      <c r="B805"/>
      <c r="C805"/>
      <c r="D805"/>
      <c r="E805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</row>
    <row r="806" spans="1:17">
      <c r="A806"/>
      <c r="B806"/>
      <c r="C806"/>
      <c r="D806"/>
      <c r="E806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</row>
    <row r="807" spans="1:17">
      <c r="A807"/>
      <c r="B807"/>
      <c r="C807"/>
      <c r="D807"/>
      <c r="E807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</row>
    <row r="808" spans="1:17">
      <c r="A808"/>
      <c r="B808"/>
      <c r="C808"/>
      <c r="D808"/>
      <c r="E80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</row>
    <row r="809" spans="1:17">
      <c r="A809"/>
      <c r="B809"/>
      <c r="C809"/>
      <c r="D809"/>
      <c r="E809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</row>
    <row r="810" spans="1:17">
      <c r="A810"/>
      <c r="B810"/>
      <c r="C810"/>
      <c r="D810"/>
      <c r="E810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</row>
    <row r="811" spans="1:17">
      <c r="A811"/>
      <c r="B811"/>
      <c r="C811"/>
      <c r="D811"/>
      <c r="E811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</row>
    <row r="812" spans="1:17">
      <c r="A812"/>
      <c r="B812"/>
      <c r="C812"/>
      <c r="D812"/>
      <c r="E812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</row>
    <row r="813" spans="1:17">
      <c r="A813"/>
      <c r="B813"/>
      <c r="C813"/>
      <c r="D813"/>
      <c r="E813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</row>
    <row r="814" spans="1:17">
      <c r="A814"/>
      <c r="B814"/>
      <c r="C814"/>
      <c r="D814"/>
      <c r="E814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</row>
    <row r="815" spans="1:17">
      <c r="A815"/>
      <c r="B815"/>
      <c r="C815"/>
      <c r="D815"/>
      <c r="E815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</row>
    <row r="816" spans="1:17">
      <c r="A816"/>
      <c r="B816"/>
      <c r="C816"/>
      <c r="D816"/>
      <c r="E816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</row>
    <row r="817" spans="1:17">
      <c r="A817"/>
      <c r="B817"/>
      <c r="C817"/>
      <c r="D817"/>
      <c r="E817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</row>
    <row r="818" spans="1:17">
      <c r="A818"/>
      <c r="B818"/>
      <c r="C818"/>
      <c r="D818"/>
      <c r="E81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</row>
    <row r="819" spans="1:17">
      <c r="A819"/>
      <c r="B819"/>
      <c r="C819"/>
      <c r="D819"/>
      <c r="E819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</row>
    <row r="820" spans="1:17">
      <c r="A820"/>
      <c r="B820"/>
      <c r="C820"/>
      <c r="D820"/>
      <c r="E820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</row>
    <row r="821" spans="1:17">
      <c r="A821"/>
      <c r="B821"/>
      <c r="C821"/>
      <c r="D821"/>
      <c r="E821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</row>
    <row r="822" spans="1:17">
      <c r="A822"/>
      <c r="B822"/>
      <c r="C822"/>
      <c r="D822"/>
      <c r="E822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</row>
    <row r="823" spans="1:17">
      <c r="A823"/>
      <c r="B823"/>
      <c r="C823"/>
      <c r="D823"/>
      <c r="E823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</row>
    <row r="824" spans="1:17">
      <c r="A824"/>
      <c r="B824"/>
      <c r="C824"/>
      <c r="D824"/>
      <c r="E824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</row>
    <row r="825" spans="1:17">
      <c r="A825"/>
      <c r="B825"/>
      <c r="C825"/>
      <c r="D825"/>
      <c r="E825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</row>
    <row r="826" spans="1:17">
      <c r="A826"/>
      <c r="B826"/>
      <c r="C826"/>
      <c r="D826"/>
      <c r="E826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</row>
    <row r="827" spans="1:17">
      <c r="A827"/>
      <c r="B827"/>
      <c r="C827"/>
      <c r="D827"/>
      <c r="E827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</row>
    <row r="828" spans="1:17">
      <c r="A828"/>
      <c r="B828"/>
      <c r="C828"/>
      <c r="D828"/>
      <c r="E82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</row>
    <row r="829" spans="1:17">
      <c r="A829"/>
      <c r="B829"/>
      <c r="C829"/>
      <c r="D829"/>
      <c r="E829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</row>
    <row r="830" spans="1:17">
      <c r="A830"/>
      <c r="B830"/>
      <c r="C830"/>
      <c r="D830"/>
      <c r="E830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</row>
    <row r="831" spans="1:17">
      <c r="A831"/>
      <c r="B831"/>
      <c r="C831"/>
      <c r="D831"/>
      <c r="E831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</row>
    <row r="832" spans="1:17">
      <c r="A832"/>
      <c r="B832"/>
      <c r="C832"/>
      <c r="D832"/>
      <c r="E832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</row>
    <row r="833" spans="1:17">
      <c r="A833"/>
      <c r="B833"/>
      <c r="C833"/>
      <c r="D833"/>
      <c r="E833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</row>
    <row r="834" spans="1:17">
      <c r="A834"/>
      <c r="B834"/>
      <c r="C834"/>
      <c r="D834"/>
      <c r="E834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</row>
    <row r="835" spans="1:17">
      <c r="A835"/>
      <c r="B835"/>
      <c r="C835"/>
      <c r="D835"/>
      <c r="E835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</row>
    <row r="836" spans="1:17">
      <c r="A836"/>
      <c r="B836"/>
      <c r="C836"/>
      <c r="D836"/>
      <c r="E836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</row>
    <row r="837" spans="1:17">
      <c r="A837"/>
      <c r="B837"/>
      <c r="C837"/>
      <c r="D837"/>
      <c r="E837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</row>
    <row r="838" spans="1:17">
      <c r="A838"/>
      <c r="B838"/>
      <c r="C838"/>
      <c r="D838"/>
      <c r="E83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</row>
    <row r="839" spans="1:17">
      <c r="A839"/>
      <c r="B839"/>
      <c r="C839"/>
      <c r="D839"/>
      <c r="E839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</row>
    <row r="840" spans="1:17">
      <c r="A840"/>
      <c r="B840"/>
      <c r="C840"/>
      <c r="D840"/>
      <c r="E840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</row>
    <row r="841" spans="1:17">
      <c r="A841"/>
      <c r="B841"/>
      <c r="C841"/>
      <c r="D841"/>
      <c r="E841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</row>
    <row r="842" spans="1:17">
      <c r="A842"/>
      <c r="B842"/>
      <c r="C842"/>
      <c r="D842"/>
      <c r="E842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</row>
    <row r="843" spans="1:17">
      <c r="A843"/>
      <c r="B843"/>
      <c r="C843"/>
      <c r="D843"/>
      <c r="E843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</row>
    <row r="844" spans="1:17">
      <c r="A844"/>
      <c r="B844"/>
      <c r="C844"/>
      <c r="D844"/>
      <c r="E844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</row>
    <row r="845" spans="1:17">
      <c r="A845"/>
      <c r="B845"/>
      <c r="C845"/>
      <c r="D845"/>
      <c r="E845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</row>
    <row r="846" spans="1:17">
      <c r="A846"/>
      <c r="B846"/>
      <c r="C846"/>
      <c r="D846"/>
      <c r="E846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</row>
    <row r="847" spans="1:17">
      <c r="A847"/>
      <c r="B847"/>
      <c r="C847"/>
      <c r="D847"/>
      <c r="E847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</row>
    <row r="848" spans="1:17">
      <c r="A848"/>
      <c r="B848"/>
      <c r="C848"/>
      <c r="D848"/>
      <c r="E84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</row>
    <row r="849" spans="1:17">
      <c r="A849"/>
      <c r="B849"/>
      <c r="C849"/>
      <c r="D849"/>
      <c r="E849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</row>
    <row r="850" spans="1:17">
      <c r="A850"/>
      <c r="B850"/>
      <c r="C850"/>
      <c r="D850"/>
      <c r="E850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</row>
    <row r="851" spans="1:17">
      <c r="A851"/>
      <c r="B851"/>
      <c r="C851"/>
      <c r="D851"/>
      <c r="E851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</row>
    <row r="852" spans="1:17">
      <c r="A852"/>
      <c r="B852"/>
      <c r="C852"/>
      <c r="D852"/>
      <c r="E852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</row>
    <row r="853" spans="1:17">
      <c r="A853"/>
      <c r="B853"/>
      <c r="C853"/>
      <c r="D853"/>
      <c r="E853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</row>
    <row r="854" spans="1:17">
      <c r="A854"/>
      <c r="B854"/>
      <c r="C854"/>
      <c r="D854"/>
      <c r="E854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</row>
    <row r="855" spans="1:17">
      <c r="A855"/>
      <c r="B855"/>
      <c r="C855"/>
      <c r="D855"/>
      <c r="E855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</row>
    <row r="856" spans="1:17">
      <c r="A856"/>
      <c r="B856"/>
      <c r="C856"/>
      <c r="D856"/>
      <c r="E856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</row>
    <row r="857" spans="1:17">
      <c r="A857"/>
      <c r="B857"/>
      <c r="C857"/>
      <c r="D857"/>
      <c r="E857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</row>
    <row r="858" spans="1:17">
      <c r="A858"/>
      <c r="B858"/>
      <c r="C858"/>
      <c r="D858"/>
      <c r="E8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</row>
    <row r="859" spans="1:17">
      <c r="A859"/>
      <c r="B859"/>
      <c r="C859"/>
      <c r="D859"/>
      <c r="E859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</row>
    <row r="860" spans="1:17">
      <c r="A860"/>
      <c r="B860"/>
      <c r="C860"/>
      <c r="D860"/>
      <c r="E860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</row>
    <row r="861" spans="1:17">
      <c r="A861"/>
      <c r="B861"/>
      <c r="C861"/>
      <c r="D861"/>
      <c r="E861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</row>
    <row r="862" spans="1:17">
      <c r="A862"/>
      <c r="B862"/>
      <c r="C862"/>
      <c r="D862"/>
      <c r="E862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</row>
    <row r="863" spans="1:17">
      <c r="A863"/>
      <c r="B863"/>
      <c r="C863"/>
      <c r="D863"/>
      <c r="E863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</row>
    <row r="864" spans="1:17">
      <c r="A864"/>
      <c r="B864"/>
      <c r="C864"/>
      <c r="D864"/>
      <c r="E864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</row>
    <row r="865" spans="1:17">
      <c r="A865"/>
      <c r="B865"/>
      <c r="C865"/>
      <c r="D865"/>
      <c r="E865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</row>
    <row r="866" spans="1:17">
      <c r="A866"/>
      <c r="B866"/>
      <c r="C866"/>
      <c r="D866"/>
      <c r="E866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</row>
    <row r="867" spans="1:17">
      <c r="A867"/>
      <c r="B867"/>
      <c r="C867"/>
      <c r="D867"/>
      <c r="E867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</row>
    <row r="868" spans="1:17">
      <c r="A868"/>
      <c r="B868"/>
      <c r="C868"/>
      <c r="D868"/>
      <c r="E86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</row>
    <row r="869" spans="1:17">
      <c r="A869"/>
      <c r="B869"/>
      <c r="C869"/>
      <c r="D869"/>
      <c r="E869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</row>
    <row r="870" spans="1:17">
      <c r="A870"/>
      <c r="B870"/>
      <c r="C870"/>
      <c r="D870"/>
      <c r="E870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</row>
    <row r="871" spans="1:17">
      <c r="A871"/>
      <c r="B871"/>
      <c r="C871"/>
      <c r="D871"/>
      <c r="E871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</row>
    <row r="872" spans="1:17">
      <c r="A872"/>
      <c r="B872"/>
      <c r="C872"/>
      <c r="D872"/>
      <c r="E872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</row>
    <row r="873" spans="1:17">
      <c r="A873"/>
      <c r="B873"/>
      <c r="C873"/>
      <c r="D873"/>
      <c r="E873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</row>
    <row r="874" spans="1:17">
      <c r="A874"/>
      <c r="B874"/>
      <c r="C874"/>
      <c r="D874"/>
      <c r="E874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</row>
    <row r="875" spans="1:17">
      <c r="A875"/>
      <c r="B875"/>
      <c r="C875"/>
      <c r="D875"/>
      <c r="E875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</row>
    <row r="876" spans="1:17">
      <c r="A876"/>
      <c r="B876"/>
      <c r="C876"/>
      <c r="D876"/>
      <c r="E876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</row>
    <row r="877" spans="1:17">
      <c r="A877"/>
      <c r="B877"/>
      <c r="C877"/>
      <c r="D877"/>
      <c r="E877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</row>
    <row r="878" spans="1:17">
      <c r="A878"/>
      <c r="B878"/>
      <c r="C878"/>
      <c r="D878"/>
      <c r="E87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</row>
    <row r="879" spans="1:17">
      <c r="A879"/>
      <c r="B879"/>
      <c r="C879"/>
      <c r="D879"/>
      <c r="E879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</row>
    <row r="880" spans="1:17">
      <c r="A880"/>
      <c r="B880"/>
      <c r="C880"/>
      <c r="D880"/>
      <c r="E880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</row>
    <row r="881" spans="1:17">
      <c r="A881"/>
      <c r="B881"/>
      <c r="C881"/>
      <c r="D881"/>
      <c r="E881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</row>
    <row r="882" spans="1:17">
      <c r="A882"/>
      <c r="B882"/>
      <c r="C882"/>
      <c r="D882"/>
      <c r="E882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</row>
    <row r="883" spans="1:17">
      <c r="A883"/>
      <c r="B883"/>
      <c r="C883"/>
      <c r="D883"/>
      <c r="E883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</row>
    <row r="884" spans="1:17">
      <c r="A884"/>
      <c r="B884"/>
      <c r="C884"/>
      <c r="D884"/>
      <c r="E884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</row>
    <row r="885" spans="1:17">
      <c r="A885"/>
      <c r="B885"/>
      <c r="C885"/>
      <c r="D885"/>
      <c r="E885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</row>
    <row r="886" spans="1:17">
      <c r="A886"/>
      <c r="B886"/>
      <c r="C886"/>
      <c r="D886"/>
      <c r="E886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</row>
    <row r="887" spans="1:17">
      <c r="A887"/>
      <c r="B887"/>
      <c r="C887"/>
      <c r="D887"/>
      <c r="E887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</row>
    <row r="888" spans="1:17">
      <c r="A888"/>
      <c r="B888"/>
      <c r="C888"/>
      <c r="D888"/>
      <c r="E88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</row>
    <row r="889" spans="1:17">
      <c r="A889"/>
      <c r="B889"/>
      <c r="C889"/>
      <c r="D889"/>
      <c r="E889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</row>
    <row r="890" spans="1:17">
      <c r="A890"/>
      <c r="B890"/>
      <c r="C890"/>
      <c r="D890"/>
      <c r="E890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</row>
    <row r="891" spans="1:17">
      <c r="A891"/>
      <c r="B891"/>
      <c r="C891"/>
      <c r="D891"/>
      <c r="E891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</row>
    <row r="892" spans="1:17">
      <c r="A892"/>
      <c r="B892"/>
      <c r="C892"/>
      <c r="D892"/>
      <c r="E892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</row>
    <row r="893" spans="1:17">
      <c r="A893"/>
      <c r="B893"/>
      <c r="C893"/>
      <c r="D893"/>
      <c r="E893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</row>
    <row r="894" spans="1:17">
      <c r="A894"/>
      <c r="B894"/>
      <c r="C894"/>
      <c r="D894"/>
      <c r="E894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</row>
    <row r="895" spans="1:17">
      <c r="A895"/>
      <c r="B895"/>
      <c r="C895"/>
      <c r="D895"/>
      <c r="E895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</row>
    <row r="896" spans="1:17">
      <c r="A896"/>
      <c r="B896"/>
      <c r="C896"/>
      <c r="D896"/>
      <c r="E896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</row>
    <row r="897" spans="1:17">
      <c r="A897"/>
      <c r="B897"/>
      <c r="C897"/>
      <c r="D897"/>
      <c r="E897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</row>
    <row r="898" spans="1:17">
      <c r="A898"/>
      <c r="B898"/>
      <c r="C898"/>
      <c r="D898"/>
      <c r="E89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</row>
    <row r="899" spans="1:17">
      <c r="A899"/>
      <c r="B899"/>
      <c r="C899"/>
      <c r="D899"/>
      <c r="E899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</row>
    <row r="900" spans="1:17">
      <c r="A900"/>
      <c r="B900"/>
      <c r="C900"/>
      <c r="D900"/>
      <c r="E900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</row>
    <row r="901" spans="1:17">
      <c r="A901"/>
      <c r="B901"/>
      <c r="C901"/>
      <c r="D901"/>
      <c r="E901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</row>
    <row r="902" spans="1:17">
      <c r="A902"/>
      <c r="B902"/>
      <c r="C902"/>
      <c r="D902"/>
      <c r="E902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</row>
    <row r="903" spans="1:17">
      <c r="A903"/>
      <c r="B903"/>
      <c r="C903"/>
      <c r="D903"/>
      <c r="E903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</row>
    <row r="904" spans="1:17">
      <c r="A904"/>
      <c r="B904"/>
      <c r="C904"/>
      <c r="D904"/>
      <c r="E904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</row>
    <row r="905" spans="1:17">
      <c r="A905"/>
      <c r="B905"/>
      <c r="C905"/>
      <c r="D905"/>
      <c r="E905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</row>
    <row r="906" spans="1:17">
      <c r="A906"/>
      <c r="B906"/>
      <c r="C906"/>
      <c r="D906"/>
      <c r="E906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</row>
    <row r="907" spans="1:17">
      <c r="A907"/>
      <c r="B907"/>
      <c r="C907"/>
      <c r="D907"/>
      <c r="E907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</row>
    <row r="908" spans="1:17">
      <c r="A908"/>
      <c r="B908"/>
      <c r="C908"/>
      <c r="D908"/>
      <c r="E90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</row>
    <row r="909" spans="1:17">
      <c r="A909"/>
      <c r="B909"/>
      <c r="C909"/>
      <c r="D909"/>
      <c r="E909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</row>
    <row r="910" spans="1:17">
      <c r="A910"/>
      <c r="B910"/>
      <c r="C910"/>
      <c r="D910"/>
      <c r="E910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</row>
    <row r="911" spans="1:17">
      <c r="A911"/>
      <c r="B911"/>
      <c r="C911"/>
      <c r="D911"/>
      <c r="E911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</row>
    <row r="912" spans="1:17">
      <c r="A912"/>
      <c r="B912"/>
      <c r="C912"/>
      <c r="D912"/>
      <c r="E912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</row>
    <row r="913" spans="1:17">
      <c r="A913"/>
      <c r="B913"/>
      <c r="C913"/>
      <c r="D913"/>
      <c r="E913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</row>
    <row r="914" spans="1:17">
      <c r="A914"/>
      <c r="B914"/>
      <c r="C914"/>
      <c r="D914"/>
      <c r="E914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</row>
    <row r="915" spans="1:17">
      <c r="A915"/>
      <c r="B915"/>
      <c r="C915"/>
      <c r="D915"/>
      <c r="E915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</row>
    <row r="916" spans="1:17">
      <c r="A916"/>
      <c r="B916"/>
      <c r="C916"/>
      <c r="D916"/>
      <c r="E916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</row>
    <row r="917" spans="1:17">
      <c r="A917"/>
      <c r="B917"/>
      <c r="C917"/>
      <c r="D917"/>
      <c r="E917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</row>
    <row r="918" spans="1:17">
      <c r="A918"/>
      <c r="B918"/>
      <c r="C918"/>
      <c r="D918"/>
      <c r="E91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</row>
    <row r="919" spans="1:17">
      <c r="A919"/>
      <c r="B919"/>
      <c r="C919"/>
      <c r="D919"/>
      <c r="E919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</row>
    <row r="920" spans="1:17">
      <c r="A920"/>
      <c r="B920"/>
      <c r="C920"/>
      <c r="D920"/>
      <c r="E920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</row>
    <row r="921" spans="1:17">
      <c r="A921"/>
      <c r="B921"/>
      <c r="C921"/>
      <c r="D921"/>
      <c r="E921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</row>
    <row r="922" spans="1:17">
      <c r="A922"/>
      <c r="B922"/>
      <c r="C922"/>
      <c r="D922"/>
      <c r="E922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</row>
    <row r="923" spans="1:17">
      <c r="A923"/>
      <c r="B923"/>
      <c r="C923"/>
      <c r="D923"/>
      <c r="E923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</row>
    <row r="924" spans="1:17">
      <c r="A924"/>
      <c r="B924"/>
      <c r="C924"/>
      <c r="D924"/>
      <c r="E924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</row>
    <row r="925" spans="1:17">
      <c r="A925"/>
      <c r="B925"/>
      <c r="C925"/>
      <c r="D925"/>
      <c r="E925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</row>
    <row r="926" spans="1:17">
      <c r="A926"/>
      <c r="B926"/>
      <c r="C926"/>
      <c r="D926"/>
      <c r="E926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</row>
    <row r="927" spans="1:17">
      <c r="A927"/>
      <c r="B927"/>
      <c r="C927"/>
      <c r="D927"/>
      <c r="E927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</row>
    <row r="928" spans="1:17">
      <c r="A928"/>
      <c r="B928"/>
      <c r="C928"/>
      <c r="D928"/>
      <c r="E92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</row>
    <row r="929" spans="1:17">
      <c r="A929"/>
      <c r="B929"/>
      <c r="C929"/>
      <c r="D929"/>
      <c r="E929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</row>
    <row r="930" spans="1:17">
      <c r="A930"/>
      <c r="B930"/>
      <c r="C930"/>
      <c r="D930"/>
      <c r="E930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</row>
    <row r="931" spans="1:17">
      <c r="A931"/>
      <c r="B931"/>
      <c r="C931"/>
      <c r="D931"/>
      <c r="E931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</row>
    <row r="932" spans="1:17">
      <c r="A932"/>
      <c r="B932"/>
      <c r="C932"/>
      <c r="D932"/>
      <c r="E932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</row>
    <row r="933" spans="1:17">
      <c r="A933"/>
      <c r="B933"/>
      <c r="C933"/>
      <c r="D933"/>
      <c r="E933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</row>
    <row r="934" spans="1:17">
      <c r="A934"/>
      <c r="B934"/>
      <c r="C934"/>
      <c r="D934"/>
      <c r="E934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</row>
    <row r="935" spans="1:17">
      <c r="A935"/>
      <c r="B935"/>
      <c r="C935"/>
      <c r="D935"/>
      <c r="E935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</row>
    <row r="936" spans="1:17">
      <c r="A936"/>
      <c r="B936"/>
      <c r="C936"/>
      <c r="D936"/>
      <c r="E936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</row>
    <row r="937" spans="1:17">
      <c r="A937"/>
      <c r="B937"/>
      <c r="C937"/>
      <c r="D937"/>
      <c r="E937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</row>
    <row r="938" spans="1:17">
      <c r="A938"/>
      <c r="B938"/>
      <c r="C938"/>
      <c r="D938"/>
      <c r="E93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</row>
    <row r="939" spans="1:17">
      <c r="A939"/>
      <c r="B939"/>
      <c r="C939"/>
      <c r="D939"/>
      <c r="E939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</row>
    <row r="940" spans="1:17">
      <c r="A940"/>
      <c r="B940"/>
      <c r="C940"/>
      <c r="D940"/>
      <c r="E940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</row>
    <row r="941" spans="1:17">
      <c r="A941"/>
      <c r="B941"/>
      <c r="C941"/>
      <c r="D941"/>
      <c r="E941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</row>
    <row r="942" spans="1:17">
      <c r="A942"/>
      <c r="B942"/>
      <c r="C942"/>
      <c r="D942"/>
      <c r="E942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</row>
    <row r="943" spans="1:17">
      <c r="A943"/>
      <c r="B943"/>
      <c r="C943"/>
      <c r="D943"/>
      <c r="E943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</row>
    <row r="944" spans="1:17">
      <c r="A944"/>
      <c r="B944"/>
      <c r="C944"/>
      <c r="D944"/>
      <c r="E944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</row>
    <row r="945" spans="1:17">
      <c r="A945"/>
      <c r="B945"/>
      <c r="C945"/>
      <c r="D945"/>
      <c r="E945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</row>
    <row r="946" spans="1:17">
      <c r="A946"/>
      <c r="B946"/>
      <c r="C946"/>
      <c r="D946"/>
      <c r="E946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</row>
    <row r="947" spans="1:17">
      <c r="A947"/>
      <c r="B947"/>
      <c r="C947"/>
      <c r="D947"/>
      <c r="E947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</row>
    <row r="948" spans="1:17">
      <c r="A948"/>
      <c r="B948"/>
      <c r="C948"/>
      <c r="D948"/>
      <c r="E94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</row>
    <row r="949" spans="1:17">
      <c r="A949"/>
      <c r="B949"/>
      <c r="C949"/>
      <c r="D949"/>
      <c r="E949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</row>
    <row r="950" spans="1:17">
      <c r="A950"/>
      <c r="B950"/>
      <c r="C950"/>
      <c r="D950"/>
      <c r="E950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</row>
    <row r="951" spans="1:17">
      <c r="A951"/>
      <c r="B951"/>
      <c r="C951"/>
      <c r="D951"/>
      <c r="E951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</row>
    <row r="952" spans="1:17">
      <c r="A952"/>
      <c r="B952"/>
      <c r="C952"/>
      <c r="D952"/>
      <c r="E952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</row>
    <row r="953" spans="1:17">
      <c r="A953"/>
      <c r="B953"/>
      <c r="C953"/>
      <c r="D953"/>
      <c r="E953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</row>
    <row r="954" spans="1:17">
      <c r="A954"/>
      <c r="B954"/>
      <c r="C954"/>
      <c r="D954"/>
      <c r="E954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</row>
    <row r="955" spans="1:17">
      <c r="A955"/>
      <c r="B955"/>
      <c r="C955"/>
      <c r="D955"/>
      <c r="E955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</row>
    <row r="956" spans="1:17">
      <c r="A956"/>
      <c r="B956"/>
      <c r="C956"/>
      <c r="D956"/>
      <c r="E956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</row>
    <row r="957" spans="1:17">
      <c r="A957"/>
      <c r="B957"/>
      <c r="C957"/>
      <c r="D957"/>
      <c r="E957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</row>
    <row r="958" spans="1:17">
      <c r="A958"/>
      <c r="B958"/>
      <c r="C958"/>
      <c r="D958"/>
      <c r="E9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</row>
    <row r="959" spans="1:17">
      <c r="A959"/>
      <c r="B959"/>
      <c r="C959"/>
      <c r="D959"/>
      <c r="E959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</row>
    <row r="960" spans="1:17">
      <c r="A960"/>
      <c r="B960"/>
      <c r="C960"/>
      <c r="D960"/>
      <c r="E960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</row>
    <row r="961" spans="1:17">
      <c r="A961"/>
      <c r="B961"/>
      <c r="C961"/>
      <c r="D961"/>
      <c r="E961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</row>
    <row r="962" spans="1:17">
      <c r="A962"/>
      <c r="B962"/>
      <c r="C962"/>
      <c r="D962"/>
      <c r="E962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</row>
    <row r="963" spans="1:17">
      <c r="A963"/>
      <c r="B963"/>
      <c r="C963"/>
      <c r="D963"/>
      <c r="E963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</row>
    <row r="964" spans="1:17">
      <c r="A964"/>
      <c r="B964"/>
      <c r="C964"/>
      <c r="D964"/>
      <c r="E964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</row>
    <row r="965" spans="1:17">
      <c r="A965"/>
      <c r="B965"/>
      <c r="C965"/>
      <c r="D965"/>
      <c r="E965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</row>
    <row r="966" spans="1:17">
      <c r="A966"/>
      <c r="B966"/>
      <c r="C966"/>
      <c r="D966"/>
      <c r="E966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</row>
    <row r="967" spans="1:17">
      <c r="A967"/>
      <c r="B967"/>
      <c r="C967"/>
      <c r="D967"/>
      <c r="E967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</row>
    <row r="968" spans="1:17">
      <c r="A968"/>
      <c r="B968"/>
      <c r="C968"/>
      <c r="D968"/>
      <c r="E96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</row>
    <row r="969" spans="1:17">
      <c r="A969"/>
      <c r="B969"/>
      <c r="C969"/>
      <c r="D969"/>
      <c r="E969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</row>
    <row r="970" spans="1:17">
      <c r="A970"/>
      <c r="B970"/>
      <c r="C970"/>
      <c r="D970"/>
      <c r="E970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</row>
    <row r="971" spans="1:17">
      <c r="A971"/>
      <c r="B971"/>
      <c r="C971"/>
      <c r="D971"/>
      <c r="E971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</row>
    <row r="972" spans="1:17">
      <c r="A972"/>
      <c r="B972"/>
      <c r="C972"/>
      <c r="D972"/>
      <c r="E972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</row>
    <row r="973" spans="1:17">
      <c r="A973"/>
      <c r="B973"/>
      <c r="C973"/>
      <c r="D973"/>
      <c r="E973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</row>
    <row r="974" spans="1:17">
      <c r="A974"/>
      <c r="B974"/>
      <c r="C974"/>
      <c r="D974"/>
      <c r="E974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</row>
    <row r="975" spans="1:17">
      <c r="A975"/>
      <c r="B975"/>
      <c r="C975"/>
      <c r="D975"/>
      <c r="E975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</row>
    <row r="976" spans="1:17">
      <c r="A976"/>
      <c r="B976"/>
      <c r="C976"/>
      <c r="D976"/>
      <c r="E976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</row>
    <row r="977" spans="1:17">
      <c r="A977"/>
      <c r="B977"/>
      <c r="C977"/>
      <c r="D977"/>
      <c r="E977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</row>
    <row r="978" spans="1:17">
      <c r="A978"/>
      <c r="B978"/>
      <c r="C978"/>
      <c r="D978"/>
      <c r="E97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</row>
    <row r="979" spans="1:17">
      <c r="A979"/>
      <c r="B979"/>
      <c r="C979"/>
      <c r="D979"/>
      <c r="E979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</row>
    <row r="980" spans="1:17">
      <c r="A980"/>
      <c r="B980"/>
      <c r="C980"/>
      <c r="D980"/>
      <c r="E980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</row>
    <row r="981" spans="1:17">
      <c r="A981"/>
      <c r="B981"/>
      <c r="C981"/>
      <c r="D981"/>
      <c r="E981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</row>
    <row r="982" spans="1:17">
      <c r="A982"/>
      <c r="B982"/>
      <c r="C982"/>
      <c r="D982"/>
      <c r="E982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</row>
    <row r="983" spans="1:17">
      <c r="A983"/>
      <c r="B983"/>
      <c r="C983"/>
      <c r="D983"/>
      <c r="E983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</row>
    <row r="984" spans="1:17">
      <c r="A984"/>
      <c r="B984"/>
      <c r="C984"/>
      <c r="D984"/>
      <c r="E984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</row>
    <row r="985" spans="1:17">
      <c r="A985"/>
      <c r="B985"/>
      <c r="C985"/>
      <c r="D985"/>
      <c r="E985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</row>
    <row r="986" spans="1:17">
      <c r="A986"/>
      <c r="B986"/>
      <c r="C986"/>
      <c r="D986"/>
      <c r="E986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</row>
    <row r="987" spans="1:17">
      <c r="A987"/>
      <c r="B987"/>
      <c r="C987"/>
      <c r="D987"/>
      <c r="E987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</row>
    <row r="988" spans="1:17">
      <c r="A988"/>
      <c r="B988"/>
      <c r="C988"/>
      <c r="D988"/>
      <c r="E98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</row>
    <row r="989" spans="1:17">
      <c r="A989"/>
      <c r="B989"/>
      <c r="C989"/>
      <c r="D989"/>
      <c r="E98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</row>
    <row r="990" spans="1:17">
      <c r="A990"/>
      <c r="B990"/>
      <c r="C990"/>
      <c r="D990"/>
      <c r="E990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</row>
    <row r="991" spans="1:17">
      <c r="A991"/>
      <c r="B991"/>
      <c r="C991"/>
      <c r="D991"/>
      <c r="E991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</row>
    <row r="992" spans="1:17">
      <c r="A992"/>
      <c r="B992"/>
      <c r="C992"/>
      <c r="D992"/>
      <c r="E992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</row>
    <row r="993" spans="1:17">
      <c r="A993"/>
      <c r="B993"/>
      <c r="C993"/>
      <c r="D993"/>
      <c r="E993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</row>
    <row r="994" spans="1:17">
      <c r="A994"/>
      <c r="B994"/>
      <c r="C994"/>
      <c r="D994"/>
      <c r="E994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</row>
    <row r="995" spans="1:17">
      <c r="A995"/>
      <c r="B995"/>
      <c r="C995"/>
      <c r="D995"/>
      <c r="E995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</row>
    <row r="996" spans="1:17">
      <c r="A996"/>
      <c r="B996"/>
      <c r="C996"/>
      <c r="D996"/>
      <c r="E996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</row>
    <row r="997" spans="1:17">
      <c r="A997"/>
      <c r="B997"/>
      <c r="C997"/>
      <c r="D997"/>
      <c r="E997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</row>
    <row r="998" spans="1:17">
      <c r="A998"/>
      <c r="B998"/>
      <c r="C998"/>
      <c r="D998"/>
      <c r="E99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</row>
    <row r="999" spans="1:17">
      <c r="A999"/>
      <c r="B999"/>
      <c r="C999"/>
      <c r="D999"/>
      <c r="E999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</row>
    <row r="1000" spans="1:17">
      <c r="A1000"/>
      <c r="B1000"/>
      <c r="C1000"/>
      <c r="D1000"/>
      <c r="E1000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</row>
    <row r="1001" spans="1:17">
      <c r="A1001"/>
      <c r="B1001"/>
      <c r="C1001"/>
      <c r="D1001"/>
      <c r="E1001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</row>
    <row r="1002" spans="1:17">
      <c r="A1002"/>
      <c r="B1002"/>
      <c r="C1002"/>
      <c r="D1002"/>
      <c r="E1002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</row>
    <row r="1003" spans="1:17">
      <c r="A1003"/>
      <c r="B1003"/>
      <c r="C1003"/>
      <c r="D1003"/>
      <c r="E1003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</row>
    <row r="1004" spans="1:17">
      <c r="A1004"/>
      <c r="B1004"/>
      <c r="C1004"/>
      <c r="D1004"/>
      <c r="E1004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</row>
    <row r="1005" spans="1:17">
      <c r="A1005"/>
      <c r="B1005"/>
      <c r="C1005"/>
      <c r="D1005"/>
      <c r="E1005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</row>
    <row r="1006" spans="1:17">
      <c r="A1006"/>
      <c r="B1006"/>
      <c r="C1006"/>
      <c r="D1006"/>
      <c r="E1006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</row>
    <row r="1007" spans="1:17">
      <c r="A1007"/>
      <c r="B1007"/>
      <c r="C1007"/>
      <c r="D1007"/>
      <c r="E1007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</row>
    <row r="1008" spans="1:17">
      <c r="A1008"/>
      <c r="B1008"/>
      <c r="C1008"/>
      <c r="D1008"/>
      <c r="E100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</row>
    <row r="1009" spans="1:17">
      <c r="A1009"/>
      <c r="B1009"/>
      <c r="C1009"/>
      <c r="D1009"/>
      <c r="E1009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</row>
    <row r="1010" spans="1:17">
      <c r="A1010"/>
      <c r="B1010"/>
      <c r="C1010"/>
      <c r="D1010"/>
      <c r="E1010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</row>
    <row r="1011" spans="1:17">
      <c r="A1011"/>
      <c r="B1011"/>
      <c r="C1011"/>
      <c r="D1011"/>
      <c r="E1011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</row>
    <row r="1012" spans="1:17">
      <c r="A1012"/>
      <c r="B1012"/>
      <c r="C1012"/>
      <c r="D1012"/>
      <c r="E1012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</row>
    <row r="1013" spans="1:17">
      <c r="A1013"/>
      <c r="B1013"/>
      <c r="C1013"/>
      <c r="D1013"/>
      <c r="E1013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</row>
    <row r="1014" spans="1:17">
      <c r="A1014"/>
      <c r="B1014"/>
      <c r="C1014"/>
      <c r="D1014"/>
      <c r="E1014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</row>
    <row r="1015" spans="1:17">
      <c r="A1015"/>
      <c r="B1015"/>
      <c r="C1015"/>
      <c r="D1015"/>
      <c r="E1015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</row>
    <row r="1016" spans="1:17">
      <c r="A1016"/>
      <c r="B1016"/>
      <c r="C1016"/>
      <c r="D1016"/>
      <c r="E1016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</row>
    <row r="1017" spans="1:17">
      <c r="A1017"/>
      <c r="B1017"/>
      <c r="C1017"/>
      <c r="D1017"/>
      <c r="E1017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</row>
    <row r="1018" spans="1:17">
      <c r="A1018"/>
      <c r="B1018"/>
      <c r="C1018"/>
      <c r="D1018"/>
      <c r="E101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</row>
    <row r="1019" spans="1:17">
      <c r="A1019"/>
      <c r="B1019"/>
      <c r="C1019"/>
      <c r="D1019"/>
      <c r="E1019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</row>
    <row r="1020" spans="1:17">
      <c r="A1020"/>
      <c r="B1020"/>
      <c r="C1020"/>
      <c r="D1020"/>
      <c r="E1020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</row>
    <row r="1021" spans="1:17">
      <c r="A1021"/>
      <c r="B1021"/>
      <c r="C1021"/>
      <c r="D1021"/>
      <c r="E1021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</row>
    <row r="1022" spans="1:17">
      <c r="A1022"/>
      <c r="B1022"/>
      <c r="C1022"/>
      <c r="D1022"/>
      <c r="E1022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</row>
    <row r="1023" spans="1:17">
      <c r="A1023"/>
      <c r="B1023"/>
      <c r="C1023"/>
      <c r="D1023"/>
      <c r="E1023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</row>
    <row r="1024" spans="1:17">
      <c r="A1024"/>
      <c r="B1024"/>
      <c r="C1024"/>
      <c r="D1024"/>
      <c r="E1024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</row>
    <row r="1025" spans="1:17">
      <c r="A1025"/>
      <c r="B1025"/>
      <c r="C1025"/>
      <c r="D1025"/>
      <c r="E1025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</row>
    <row r="1026" spans="1:17">
      <c r="A1026"/>
      <c r="B1026"/>
      <c r="C1026"/>
      <c r="D1026"/>
      <c r="E1026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</row>
    <row r="1027" spans="1:17">
      <c r="A1027"/>
      <c r="B1027"/>
      <c r="C1027"/>
      <c r="D1027"/>
      <c r="E1027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</row>
    <row r="1028" spans="1:17">
      <c r="A1028"/>
      <c r="B1028"/>
      <c r="C1028"/>
      <c r="D1028"/>
      <c r="E102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</row>
    <row r="1029" spans="1:17">
      <c r="A1029"/>
      <c r="B1029"/>
      <c r="C1029"/>
      <c r="D1029"/>
      <c r="E1029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</row>
    <row r="1030" spans="1:17">
      <c r="A1030"/>
      <c r="B1030"/>
      <c r="C1030"/>
      <c r="D1030"/>
      <c r="E1030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</row>
    <row r="1031" spans="1:17">
      <c r="A1031"/>
      <c r="B1031"/>
      <c r="C1031"/>
      <c r="D1031"/>
      <c r="E1031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</row>
    <row r="1032" spans="1:17">
      <c r="A1032"/>
      <c r="B1032"/>
      <c r="C1032"/>
      <c r="D1032"/>
      <c r="E1032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</row>
    <row r="1033" spans="1:17">
      <c r="A1033"/>
      <c r="B1033"/>
      <c r="C1033"/>
      <c r="D1033"/>
      <c r="E1033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</row>
    <row r="1034" spans="1:17">
      <c r="A1034"/>
      <c r="B1034"/>
      <c r="C1034"/>
      <c r="D1034"/>
      <c r="E1034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</row>
    <row r="1035" spans="1:17">
      <c r="A1035"/>
      <c r="B1035"/>
      <c r="C1035"/>
      <c r="D1035"/>
      <c r="E1035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</row>
    <row r="1036" spans="1:17">
      <c r="A1036"/>
      <c r="B1036"/>
      <c r="C1036"/>
      <c r="D1036"/>
      <c r="E1036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</row>
    <row r="1037" spans="1:17">
      <c r="A1037"/>
      <c r="B1037"/>
      <c r="C1037"/>
      <c r="D1037"/>
      <c r="E1037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</row>
    <row r="1038" spans="1:17">
      <c r="A1038"/>
      <c r="B1038"/>
      <c r="C1038"/>
      <c r="D1038"/>
      <c r="E103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</row>
    <row r="1039" spans="1:17">
      <c r="A1039"/>
      <c r="B1039"/>
      <c r="C1039"/>
      <c r="D1039"/>
      <c r="E1039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</row>
    <row r="1040" spans="1:17">
      <c r="A1040"/>
      <c r="B1040"/>
      <c r="C1040"/>
      <c r="D1040"/>
      <c r="E1040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</row>
    <row r="1041" spans="1:17">
      <c r="A1041"/>
      <c r="B1041"/>
      <c r="C1041"/>
      <c r="D1041"/>
      <c r="E1041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</row>
    <row r="1042" spans="1:17">
      <c r="A1042"/>
      <c r="B1042"/>
      <c r="C1042"/>
      <c r="D1042"/>
      <c r="E1042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</row>
    <row r="1043" spans="1:17">
      <c r="A1043"/>
      <c r="B1043"/>
      <c r="C1043"/>
      <c r="D1043"/>
      <c r="E1043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</row>
    <row r="1044" spans="1:17">
      <c r="A1044"/>
      <c r="B1044"/>
      <c r="C1044"/>
      <c r="D1044"/>
      <c r="E1044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</row>
    <row r="1045" spans="1:17">
      <c r="A1045"/>
      <c r="B1045"/>
      <c r="C1045"/>
      <c r="D1045"/>
      <c r="E1045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</row>
    <row r="1046" spans="1:17">
      <c r="A1046"/>
      <c r="B1046"/>
      <c r="C1046"/>
      <c r="D1046"/>
      <c r="E1046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</row>
    <row r="1047" spans="1:17">
      <c r="A1047"/>
      <c r="B1047"/>
      <c r="C1047"/>
      <c r="D1047"/>
      <c r="E1047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</row>
    <row r="1048" spans="1:17">
      <c r="A1048"/>
      <c r="B1048"/>
      <c r="C1048"/>
      <c r="D1048"/>
      <c r="E104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</row>
    <row r="1049" spans="1:17">
      <c r="A1049"/>
      <c r="B1049"/>
      <c r="C1049"/>
      <c r="D1049"/>
      <c r="E1049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</row>
    <row r="1050" spans="1:17">
      <c r="A1050"/>
      <c r="B1050"/>
      <c r="C1050"/>
      <c r="D1050"/>
      <c r="E1050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</row>
    <row r="1051" spans="1:17">
      <c r="A1051"/>
      <c r="B1051"/>
      <c r="C1051"/>
      <c r="D1051"/>
      <c r="E1051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</row>
    <row r="1052" spans="1:17">
      <c r="A1052"/>
      <c r="B1052"/>
      <c r="C1052"/>
      <c r="D1052"/>
      <c r="E1052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</row>
    <row r="1053" spans="1:17">
      <c r="A1053"/>
      <c r="B1053"/>
      <c r="C1053"/>
      <c r="D1053"/>
      <c r="E1053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</row>
    <row r="1054" spans="1:17">
      <c r="A1054"/>
      <c r="B1054"/>
      <c r="C1054"/>
      <c r="D1054"/>
      <c r="E1054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</row>
    <row r="1055" spans="1:17">
      <c r="A1055"/>
      <c r="B1055"/>
      <c r="C1055"/>
      <c r="D1055"/>
      <c r="E1055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</row>
    <row r="1056" spans="1:17">
      <c r="A1056"/>
      <c r="B1056"/>
      <c r="C1056"/>
      <c r="D1056"/>
      <c r="E1056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</row>
    <row r="1057" spans="1:17">
      <c r="A1057"/>
      <c r="B1057"/>
      <c r="C1057"/>
      <c r="D1057"/>
      <c r="E1057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</row>
    <row r="1058" spans="1:17">
      <c r="A1058"/>
      <c r="B1058"/>
      <c r="C1058"/>
      <c r="D1058"/>
      <c r="E10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</row>
    <row r="1059" spans="1:17">
      <c r="A1059"/>
      <c r="B1059"/>
      <c r="C1059"/>
      <c r="D1059"/>
      <c r="E1059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</row>
    <row r="1060" spans="1:17">
      <c r="A1060"/>
      <c r="B1060"/>
      <c r="C1060"/>
      <c r="D1060"/>
      <c r="E1060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</row>
    <row r="1061" spans="1:17">
      <c r="A1061"/>
      <c r="B1061"/>
      <c r="C1061"/>
      <c r="D1061"/>
      <c r="E1061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</row>
    <row r="1062" spans="1:17">
      <c r="A1062"/>
      <c r="B1062"/>
      <c r="C1062"/>
      <c r="D1062"/>
      <c r="E1062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</row>
    <row r="1063" spans="1:17">
      <c r="A1063"/>
      <c r="B1063"/>
      <c r="C1063"/>
      <c r="D1063"/>
      <c r="E1063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</row>
    <row r="1064" spans="1:17">
      <c r="A1064"/>
      <c r="B1064"/>
      <c r="C1064"/>
      <c r="D1064"/>
      <c r="E1064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</row>
    <row r="1065" spans="1:17">
      <c r="A1065"/>
      <c r="B1065"/>
      <c r="C1065"/>
      <c r="D1065"/>
      <c r="E1065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</row>
    <row r="1066" spans="1:17">
      <c r="A1066"/>
      <c r="B1066"/>
      <c r="C1066"/>
      <c r="D1066"/>
      <c r="E1066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</row>
    <row r="1067" spans="1:17">
      <c r="A1067"/>
      <c r="B1067"/>
      <c r="C1067"/>
      <c r="D1067"/>
      <c r="E1067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</row>
    <row r="1068" spans="1:17">
      <c r="A1068"/>
      <c r="B1068"/>
      <c r="C1068"/>
      <c r="D1068"/>
      <c r="E106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</row>
    <row r="1069" spans="1:17">
      <c r="A1069"/>
      <c r="B1069"/>
      <c r="C1069"/>
      <c r="D1069"/>
      <c r="E1069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</row>
    <row r="1070" spans="1:17">
      <c r="A1070"/>
      <c r="B1070"/>
      <c r="C1070"/>
      <c r="D1070"/>
      <c r="E1070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</row>
    <row r="1071" spans="1:17">
      <c r="A1071"/>
      <c r="B1071"/>
      <c r="C1071"/>
      <c r="D1071"/>
      <c r="E1071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</row>
    <row r="1072" spans="1:17">
      <c r="A1072"/>
      <c r="B1072"/>
      <c r="C1072"/>
      <c r="D1072"/>
      <c r="E1072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</row>
    <row r="1073" spans="1:17">
      <c r="A1073"/>
      <c r="B1073"/>
      <c r="C1073"/>
      <c r="D1073"/>
      <c r="E1073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</row>
    <row r="1074" spans="1:17">
      <c r="A1074"/>
      <c r="B1074"/>
      <c r="C1074"/>
      <c r="D1074"/>
      <c r="E1074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</row>
    <row r="1075" spans="1:17">
      <c r="A1075"/>
      <c r="B1075"/>
      <c r="C1075"/>
      <c r="D1075"/>
      <c r="E1075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</row>
    <row r="1076" spans="1:17">
      <c r="A1076"/>
      <c r="B1076"/>
      <c r="C1076"/>
      <c r="D1076"/>
      <c r="E1076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</row>
    <row r="1077" spans="1:17">
      <c r="A1077"/>
      <c r="B1077"/>
      <c r="C1077"/>
      <c r="D1077"/>
      <c r="E1077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</row>
    <row r="1078" spans="1:17">
      <c r="A1078"/>
      <c r="B1078"/>
      <c r="C1078"/>
      <c r="D1078"/>
      <c r="E107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</row>
    <row r="1079" spans="1:17">
      <c r="A1079"/>
      <c r="B1079"/>
      <c r="C1079"/>
      <c r="D1079"/>
      <c r="E1079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</row>
    <row r="1080" spans="1:17">
      <c r="A1080"/>
      <c r="B1080"/>
      <c r="C1080"/>
      <c r="D1080"/>
      <c r="E1080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</row>
    <row r="1081" spans="1:17">
      <c r="A1081"/>
      <c r="B1081"/>
      <c r="C1081"/>
      <c r="D1081"/>
      <c r="E1081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</row>
    <row r="1082" spans="1:17">
      <c r="A1082"/>
      <c r="B1082"/>
      <c r="C1082"/>
      <c r="D1082"/>
      <c r="E1082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</row>
    <row r="1083" spans="1:17">
      <c r="A1083"/>
      <c r="B1083"/>
      <c r="C1083"/>
      <c r="D1083"/>
      <c r="E1083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</row>
    <row r="1084" spans="1:17">
      <c r="A1084"/>
      <c r="B1084"/>
      <c r="C1084"/>
      <c r="D1084"/>
      <c r="E1084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</row>
    <row r="1085" spans="1:17">
      <c r="A1085"/>
      <c r="B1085"/>
      <c r="C1085"/>
      <c r="D1085"/>
      <c r="E1085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</row>
    <row r="1086" spans="1:17">
      <c r="A1086"/>
      <c r="B1086"/>
      <c r="C1086"/>
      <c r="D1086"/>
      <c r="E1086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</row>
    <row r="1087" spans="1:17">
      <c r="A1087"/>
      <c r="B1087"/>
      <c r="C1087"/>
      <c r="D1087"/>
      <c r="E1087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</row>
    <row r="1088" spans="1:17">
      <c r="A1088"/>
      <c r="B1088"/>
      <c r="C1088"/>
      <c r="D1088"/>
      <c r="E108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</row>
    <row r="1089" spans="1:17">
      <c r="A1089"/>
      <c r="B1089"/>
      <c r="C1089"/>
      <c r="D1089"/>
      <c r="E1089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</row>
    <row r="1090" spans="1:17">
      <c r="A1090"/>
      <c r="B1090"/>
      <c r="C1090"/>
      <c r="D1090"/>
      <c r="E1090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</row>
    <row r="1091" spans="1:17">
      <c r="A1091"/>
      <c r="B1091"/>
      <c r="C1091"/>
      <c r="D1091"/>
      <c r="E1091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</row>
    <row r="1092" spans="1:17">
      <c r="A1092"/>
      <c r="B1092"/>
      <c r="C1092"/>
      <c r="D1092"/>
      <c r="E1092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</row>
    <row r="1093" spans="1:17">
      <c r="A1093"/>
      <c r="B1093"/>
      <c r="C1093"/>
      <c r="D1093"/>
      <c r="E1093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</row>
    <row r="1094" spans="1:17">
      <c r="A1094"/>
      <c r="B1094"/>
      <c r="C1094"/>
      <c r="D1094"/>
      <c r="E1094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</row>
    <row r="1095" spans="1:17">
      <c r="A1095"/>
      <c r="B1095"/>
      <c r="C1095"/>
      <c r="D1095"/>
      <c r="E1095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</row>
    <row r="1096" spans="1:17">
      <c r="A1096"/>
      <c r="B1096"/>
      <c r="C1096"/>
      <c r="D1096"/>
      <c r="E1096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</row>
    <row r="1097" spans="1:17">
      <c r="A1097"/>
      <c r="B1097"/>
      <c r="C1097"/>
      <c r="D1097"/>
      <c r="E1097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</row>
    <row r="1098" spans="1:17">
      <c r="A1098"/>
      <c r="B1098"/>
      <c r="C1098"/>
      <c r="D1098"/>
      <c r="E109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</row>
    <row r="1099" spans="1:17">
      <c r="A1099"/>
      <c r="B1099"/>
      <c r="C1099"/>
      <c r="D1099"/>
      <c r="E1099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</row>
    <row r="1100" spans="1:17">
      <c r="A1100"/>
      <c r="B1100"/>
      <c r="C1100"/>
      <c r="D1100"/>
      <c r="E1100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</row>
    <row r="1101" spans="1:17">
      <c r="A1101"/>
      <c r="B1101"/>
      <c r="C1101"/>
      <c r="D1101"/>
      <c r="E1101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</row>
    <row r="1102" spans="1:17">
      <c r="A1102"/>
      <c r="B1102"/>
      <c r="C1102"/>
      <c r="D1102"/>
      <c r="E1102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</row>
    <row r="1103" spans="1:17">
      <c r="A1103"/>
      <c r="B1103"/>
      <c r="C1103"/>
      <c r="D1103"/>
      <c r="E1103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  <c r="Q1103" s="58"/>
    </row>
    <row r="1104" spans="1:17">
      <c r="A1104"/>
      <c r="B1104"/>
      <c r="C1104"/>
      <c r="D1104"/>
      <c r="E1104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  <c r="Q1104" s="58"/>
    </row>
    <row r="1105" spans="1:17">
      <c r="A1105"/>
      <c r="B1105"/>
      <c r="C1105"/>
      <c r="D1105"/>
      <c r="E1105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</row>
    <row r="1106" spans="1:17">
      <c r="A1106"/>
      <c r="B1106"/>
      <c r="C1106"/>
      <c r="D1106"/>
      <c r="E1106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</row>
    <row r="1107" spans="1:17">
      <c r="A1107"/>
      <c r="B1107"/>
      <c r="C1107"/>
      <c r="D1107"/>
      <c r="E1107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  <c r="Q1107" s="58"/>
    </row>
    <row r="1108" spans="1:17">
      <c r="A1108"/>
      <c r="B1108"/>
      <c r="C1108"/>
      <c r="D1108"/>
      <c r="E110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  <c r="Q1108" s="58"/>
    </row>
    <row r="1109" spans="1:17">
      <c r="A1109"/>
      <c r="B1109"/>
      <c r="C1109"/>
      <c r="D1109"/>
      <c r="E1109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</row>
    <row r="1110" spans="1:17">
      <c r="A1110"/>
      <c r="B1110"/>
      <c r="C1110"/>
      <c r="D1110"/>
      <c r="E1110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</row>
    <row r="1111" spans="1:17">
      <c r="A1111"/>
      <c r="B1111"/>
      <c r="C1111"/>
      <c r="D1111"/>
      <c r="E1111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</row>
    <row r="1112" spans="1:17">
      <c r="A1112"/>
      <c r="B1112"/>
      <c r="C1112"/>
      <c r="D1112"/>
      <c r="E1112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</row>
    <row r="1113" spans="1:17">
      <c r="A1113"/>
      <c r="B1113"/>
      <c r="C1113"/>
      <c r="D1113"/>
      <c r="E1113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</row>
    <row r="1114" spans="1:17">
      <c r="A1114"/>
      <c r="B1114"/>
      <c r="C1114"/>
      <c r="D1114"/>
      <c r="E1114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</row>
    <row r="1115" spans="1:17">
      <c r="A1115"/>
      <c r="B1115"/>
      <c r="C1115"/>
      <c r="D1115"/>
      <c r="E1115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</row>
    <row r="1116" spans="1:17">
      <c r="A1116"/>
      <c r="B1116"/>
      <c r="C1116"/>
      <c r="D1116"/>
      <c r="E1116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</row>
    <row r="1117" spans="1:17">
      <c r="A1117"/>
      <c r="B1117"/>
      <c r="C1117"/>
      <c r="D1117"/>
      <c r="E1117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</row>
    <row r="1118" spans="1:17">
      <c r="A1118"/>
      <c r="B1118"/>
      <c r="C1118"/>
      <c r="D1118"/>
      <c r="E111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</row>
    <row r="1119" spans="1:17">
      <c r="A1119"/>
      <c r="B1119"/>
      <c r="C1119"/>
      <c r="D1119"/>
      <c r="E1119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</row>
    <row r="1120" spans="1:17">
      <c r="A1120"/>
      <c r="B1120"/>
      <c r="C1120"/>
      <c r="D1120"/>
      <c r="E1120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</row>
    <row r="1121" spans="1:17">
      <c r="A1121"/>
      <c r="B1121"/>
      <c r="C1121"/>
      <c r="D1121"/>
      <c r="E1121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</row>
    <row r="1122" spans="1:17">
      <c r="A1122"/>
      <c r="B1122"/>
      <c r="C1122"/>
      <c r="D1122"/>
      <c r="E1122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</row>
    <row r="1123" spans="1:17">
      <c r="A1123"/>
      <c r="B1123"/>
      <c r="C1123"/>
      <c r="D1123"/>
      <c r="E1123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</row>
    <row r="1124" spans="1:17">
      <c r="A1124"/>
      <c r="B1124"/>
      <c r="C1124"/>
      <c r="D1124"/>
      <c r="E1124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</row>
    <row r="1125" spans="1:17">
      <c r="A1125"/>
      <c r="B1125"/>
      <c r="C1125"/>
      <c r="D1125"/>
      <c r="E1125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</row>
    <row r="1126" spans="1:17">
      <c r="A1126"/>
      <c r="B1126"/>
      <c r="C1126"/>
      <c r="D1126"/>
      <c r="E1126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</row>
    <row r="1127" spans="1:17">
      <c r="A1127"/>
      <c r="B1127"/>
      <c r="C1127"/>
      <c r="D1127"/>
      <c r="E1127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</row>
    <row r="1128" spans="1:17">
      <c r="A1128"/>
      <c r="B1128"/>
      <c r="C1128"/>
      <c r="D1128"/>
      <c r="E112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</row>
    <row r="1129" spans="1:17">
      <c r="A1129"/>
      <c r="B1129"/>
      <c r="C1129"/>
      <c r="D1129"/>
      <c r="E1129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</row>
    <row r="1130" spans="1:17">
      <c r="A1130"/>
      <c r="B1130"/>
      <c r="C1130"/>
      <c r="D1130"/>
      <c r="E1130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</row>
    <row r="1131" spans="1:17">
      <c r="A1131"/>
      <c r="B1131"/>
      <c r="C1131"/>
      <c r="D1131"/>
      <c r="E1131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</row>
    <row r="1132" spans="1:17">
      <c r="A1132"/>
      <c r="B1132"/>
      <c r="C1132"/>
      <c r="D1132"/>
      <c r="E1132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</row>
    <row r="1133" spans="1:17">
      <c r="A1133"/>
      <c r="B1133"/>
      <c r="C1133"/>
      <c r="D1133"/>
      <c r="E1133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</row>
    <row r="1134" spans="1:17">
      <c r="A1134"/>
      <c r="B1134"/>
      <c r="C1134"/>
      <c r="D1134"/>
      <c r="E1134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</row>
    <row r="1135" spans="1:17">
      <c r="A1135"/>
      <c r="B1135"/>
      <c r="C1135"/>
      <c r="D1135"/>
      <c r="E1135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</row>
    <row r="1136" spans="1:17">
      <c r="A1136"/>
      <c r="B1136"/>
      <c r="C1136"/>
      <c r="D1136"/>
      <c r="E1136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</row>
    <row r="1137" spans="1:17">
      <c r="A1137"/>
      <c r="B1137"/>
      <c r="C1137"/>
      <c r="D1137"/>
      <c r="E1137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</row>
    <row r="1138" spans="1:17">
      <c r="A1138"/>
      <c r="B1138"/>
      <c r="C1138"/>
      <c r="D1138"/>
      <c r="E113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</row>
    <row r="1139" spans="1:17">
      <c r="A1139"/>
      <c r="B1139"/>
      <c r="C1139"/>
      <c r="D1139"/>
      <c r="E1139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</row>
    <row r="1140" spans="1:17">
      <c r="A1140"/>
      <c r="B1140"/>
      <c r="C1140"/>
      <c r="D1140"/>
      <c r="E1140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</row>
    <row r="1141" spans="1:17">
      <c r="A1141"/>
      <c r="B1141"/>
      <c r="C1141"/>
      <c r="D1141"/>
      <c r="E1141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</row>
    <row r="1142" spans="1:17">
      <c r="A1142"/>
      <c r="B1142"/>
      <c r="C1142"/>
      <c r="D1142"/>
      <c r="E1142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</row>
    <row r="1143" spans="1:17">
      <c r="A1143"/>
      <c r="B1143"/>
      <c r="C1143"/>
      <c r="D1143"/>
      <c r="E1143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</row>
    <row r="1144" spans="1:17">
      <c r="A1144"/>
      <c r="B1144"/>
      <c r="C1144"/>
      <c r="D1144"/>
      <c r="E1144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</row>
    <row r="1145" spans="1:17">
      <c r="A1145"/>
      <c r="B1145"/>
      <c r="C1145"/>
      <c r="D1145"/>
      <c r="E1145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</row>
    <row r="1146" spans="1:17">
      <c r="A1146"/>
      <c r="B1146"/>
      <c r="C1146"/>
      <c r="D1146"/>
      <c r="E1146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</row>
    <row r="1147" spans="1:17">
      <c r="A1147"/>
      <c r="B1147"/>
      <c r="C1147"/>
      <c r="D1147"/>
      <c r="E1147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</row>
    <row r="1148" spans="1:17">
      <c r="A1148"/>
      <c r="B1148"/>
      <c r="C1148"/>
      <c r="D1148"/>
      <c r="E114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</row>
    <row r="1149" spans="1:17">
      <c r="A1149"/>
      <c r="B1149"/>
      <c r="C1149"/>
      <c r="D1149"/>
      <c r="E1149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</row>
    <row r="1150" spans="1:17">
      <c r="A1150"/>
      <c r="B1150"/>
      <c r="C1150"/>
      <c r="D1150"/>
      <c r="E1150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</row>
    <row r="1151" spans="1:17">
      <c r="A1151"/>
      <c r="B1151"/>
      <c r="C1151"/>
      <c r="D1151"/>
      <c r="E1151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</row>
    <row r="1152" spans="1:17">
      <c r="A1152"/>
      <c r="B1152"/>
      <c r="C1152"/>
      <c r="D1152"/>
      <c r="E1152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</row>
    <row r="1153" spans="1:17">
      <c r="A1153"/>
      <c r="B1153"/>
      <c r="C1153"/>
      <c r="D1153"/>
      <c r="E1153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</row>
    <row r="1154" spans="1:17">
      <c r="A1154"/>
      <c r="B1154"/>
      <c r="C1154"/>
      <c r="D1154"/>
      <c r="E1154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</row>
    <row r="1155" spans="1:17">
      <c r="A1155"/>
      <c r="B1155"/>
      <c r="C1155"/>
      <c r="D1155"/>
      <c r="E1155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</row>
    <row r="1156" spans="1:17">
      <c r="A1156"/>
      <c r="B1156"/>
      <c r="C1156"/>
      <c r="D1156"/>
      <c r="E1156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</row>
    <row r="1157" spans="1:17">
      <c r="A1157"/>
      <c r="B1157"/>
      <c r="C1157"/>
      <c r="D1157"/>
      <c r="E1157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</row>
    <row r="1158" spans="1:17">
      <c r="A1158"/>
      <c r="B1158"/>
      <c r="C1158"/>
      <c r="D1158"/>
      <c r="E11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</row>
    <row r="1159" spans="1:17">
      <c r="A1159"/>
      <c r="B1159"/>
      <c r="C1159"/>
      <c r="D1159"/>
      <c r="E1159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</row>
    <row r="1160" spans="1:17">
      <c r="A1160"/>
      <c r="B1160"/>
      <c r="C1160"/>
      <c r="D1160"/>
      <c r="E1160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</row>
    <row r="1161" spans="1:17">
      <c r="A1161"/>
      <c r="B1161"/>
      <c r="C1161"/>
      <c r="D1161"/>
      <c r="E1161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</row>
    <row r="1162" spans="1:17">
      <c r="A1162"/>
      <c r="B1162"/>
      <c r="C1162"/>
      <c r="D1162"/>
      <c r="E1162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</row>
    <row r="1163" spans="1:17">
      <c r="A1163"/>
      <c r="B1163"/>
      <c r="C1163"/>
      <c r="D1163"/>
      <c r="E1163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</row>
    <row r="1164" spans="1:17">
      <c r="A1164"/>
      <c r="B1164"/>
      <c r="C1164"/>
      <c r="D1164"/>
      <c r="E1164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</row>
    <row r="1165" spans="1:17">
      <c r="A1165"/>
      <c r="B1165"/>
      <c r="C1165"/>
      <c r="D1165"/>
      <c r="E1165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</row>
    <row r="1166" spans="1:17">
      <c r="A1166"/>
      <c r="B1166"/>
      <c r="C1166"/>
      <c r="D1166"/>
      <c r="E1166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</row>
    <row r="1167" spans="1:17">
      <c r="A1167"/>
      <c r="B1167"/>
      <c r="C1167"/>
      <c r="D1167"/>
      <c r="E1167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</row>
    <row r="1168" spans="1:17">
      <c r="A1168"/>
      <c r="B1168"/>
      <c r="C1168"/>
      <c r="D1168"/>
      <c r="E116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</row>
    <row r="1169" spans="1:17">
      <c r="A1169"/>
      <c r="B1169"/>
      <c r="C1169"/>
      <c r="D1169"/>
      <c r="E1169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</row>
    <row r="1170" spans="1:17">
      <c r="A1170"/>
      <c r="B1170"/>
      <c r="C1170"/>
      <c r="D1170"/>
      <c r="E1170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</row>
    <row r="1171" spans="1:17">
      <c r="A1171"/>
      <c r="B1171"/>
      <c r="C1171"/>
      <c r="D1171"/>
      <c r="E1171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</row>
    <row r="1172" spans="1:17">
      <c r="A1172"/>
      <c r="B1172"/>
      <c r="C1172"/>
      <c r="D1172"/>
      <c r="E1172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</row>
    <row r="1173" spans="1:17">
      <c r="A1173"/>
      <c r="B1173"/>
      <c r="C1173"/>
      <c r="D1173"/>
      <c r="E1173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</row>
    <row r="1174" spans="1:17">
      <c r="A1174"/>
      <c r="B1174"/>
      <c r="C1174"/>
      <c r="D1174"/>
      <c r="E1174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</row>
    <row r="1175" spans="1:17">
      <c r="A1175"/>
      <c r="B1175"/>
      <c r="C1175"/>
      <c r="D1175"/>
      <c r="E1175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</row>
    <row r="1176" spans="1:17">
      <c r="A1176"/>
      <c r="B1176"/>
      <c r="C1176"/>
      <c r="D1176"/>
      <c r="E1176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</row>
    <row r="1177" spans="1:17">
      <c r="A1177"/>
      <c r="B1177"/>
      <c r="C1177"/>
      <c r="D1177"/>
      <c r="E1177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</row>
    <row r="1178" spans="1:17">
      <c r="A1178"/>
      <c r="B1178"/>
      <c r="C1178"/>
      <c r="D1178"/>
      <c r="E117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</row>
    <row r="1179" spans="1:17">
      <c r="A1179"/>
      <c r="B1179"/>
      <c r="C1179"/>
      <c r="D1179"/>
      <c r="E1179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</row>
    <row r="1180" spans="1:17">
      <c r="A1180"/>
      <c r="B1180"/>
      <c r="C1180"/>
      <c r="D1180"/>
      <c r="E1180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</row>
    <row r="1181" spans="1:17">
      <c r="A1181"/>
      <c r="B1181"/>
      <c r="C1181"/>
      <c r="D1181"/>
      <c r="E1181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</row>
    <row r="1182" spans="1:17">
      <c r="A1182"/>
      <c r="B1182"/>
      <c r="C1182"/>
      <c r="D1182"/>
      <c r="E1182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</row>
    <row r="1183" spans="1:17">
      <c r="A1183"/>
      <c r="B1183"/>
      <c r="C1183"/>
      <c r="D1183"/>
      <c r="E1183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</row>
    <row r="1184" spans="1:17">
      <c r="A1184"/>
      <c r="B1184"/>
      <c r="C1184"/>
      <c r="D1184"/>
      <c r="E1184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</row>
    <row r="1185" spans="1:17">
      <c r="A1185"/>
      <c r="B1185"/>
      <c r="C1185"/>
      <c r="D1185"/>
      <c r="E1185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</row>
    <row r="1186" spans="1:17">
      <c r="A1186"/>
      <c r="B1186"/>
      <c r="C1186"/>
      <c r="D1186"/>
      <c r="E1186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</row>
    <row r="1187" spans="1:17">
      <c r="A1187"/>
      <c r="B1187"/>
      <c r="C1187"/>
      <c r="D1187"/>
      <c r="E1187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</row>
    <row r="1188" spans="1:17">
      <c r="A1188"/>
      <c r="B1188"/>
      <c r="C1188"/>
      <c r="D1188"/>
      <c r="E118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</row>
    <row r="1189" spans="1:17">
      <c r="A1189"/>
      <c r="B1189"/>
      <c r="C1189"/>
      <c r="D1189"/>
      <c r="E1189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</row>
    <row r="1190" spans="1:17">
      <c r="A1190"/>
      <c r="B1190"/>
      <c r="C1190"/>
      <c r="D1190"/>
      <c r="E1190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</row>
    <row r="1191" spans="1:17">
      <c r="A1191"/>
      <c r="B1191"/>
      <c r="C1191"/>
      <c r="D1191"/>
      <c r="E1191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</row>
    <row r="1192" spans="1:17">
      <c r="A1192"/>
      <c r="B1192"/>
      <c r="C1192"/>
      <c r="D1192"/>
      <c r="E1192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</row>
    <row r="1193" spans="1:17">
      <c r="A1193"/>
      <c r="B1193"/>
      <c r="C1193"/>
      <c r="D1193"/>
      <c r="E1193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</row>
    <row r="1194" spans="1:17">
      <c r="A1194"/>
      <c r="B1194"/>
      <c r="C1194"/>
      <c r="D1194"/>
      <c r="E1194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</row>
    <row r="1195" spans="1:17">
      <c r="A1195"/>
      <c r="B1195"/>
      <c r="C1195"/>
      <c r="D1195"/>
      <c r="E1195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</row>
    <row r="1196" spans="1:17">
      <c r="A1196"/>
      <c r="B1196"/>
      <c r="C1196"/>
      <c r="D1196"/>
      <c r="E1196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</row>
    <row r="1197" spans="1:17">
      <c r="A1197"/>
      <c r="B1197"/>
      <c r="C1197"/>
      <c r="D1197"/>
      <c r="E1197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</row>
    <row r="1198" spans="1:17">
      <c r="A1198"/>
      <c r="B1198"/>
      <c r="C1198"/>
      <c r="D1198"/>
      <c r="E119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</row>
    <row r="1199" spans="1:17">
      <c r="A1199"/>
      <c r="B1199"/>
      <c r="C1199"/>
      <c r="D1199"/>
      <c r="E1199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</row>
    <row r="1200" spans="1:17">
      <c r="A1200"/>
      <c r="B1200"/>
      <c r="C1200"/>
      <c r="D1200"/>
      <c r="E1200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</row>
    <row r="1201" spans="1:17">
      <c r="A1201"/>
      <c r="B1201"/>
      <c r="C1201"/>
      <c r="D1201"/>
      <c r="E1201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</row>
    <row r="1202" spans="1:17">
      <c r="A1202"/>
      <c r="B1202"/>
      <c r="C1202"/>
      <c r="D1202"/>
      <c r="E1202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</row>
    <row r="1203" spans="1:17">
      <c r="A1203"/>
      <c r="B1203"/>
      <c r="C1203"/>
      <c r="D1203"/>
      <c r="E1203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</row>
    <row r="1204" spans="1:17">
      <c r="A1204"/>
      <c r="B1204"/>
      <c r="C1204"/>
      <c r="D1204"/>
      <c r="E1204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</row>
    <row r="1205" spans="1:17">
      <c r="A1205"/>
      <c r="B1205"/>
      <c r="C1205"/>
      <c r="D1205"/>
      <c r="E1205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</row>
    <row r="1206" spans="1:17">
      <c r="A1206"/>
      <c r="B1206"/>
      <c r="C1206"/>
      <c r="D1206"/>
      <c r="E1206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</row>
    <row r="1207" spans="1:17">
      <c r="A1207"/>
      <c r="B1207"/>
      <c r="C1207"/>
      <c r="D1207"/>
      <c r="E1207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</row>
    <row r="1208" spans="1:17">
      <c r="A1208"/>
      <c r="B1208"/>
      <c r="C1208"/>
      <c r="D1208"/>
      <c r="E120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</row>
    <row r="1209" spans="1:17">
      <c r="A1209"/>
      <c r="B1209"/>
      <c r="C1209"/>
      <c r="D1209"/>
      <c r="E1209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</row>
    <row r="1210" spans="1:17">
      <c r="A1210"/>
      <c r="B1210"/>
      <c r="C1210"/>
      <c r="D1210"/>
      <c r="E1210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</row>
    <row r="1211" spans="1:17">
      <c r="A1211"/>
      <c r="B1211"/>
      <c r="C1211"/>
      <c r="D1211"/>
      <c r="E1211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</row>
    <row r="1212" spans="1:17">
      <c r="A1212"/>
      <c r="B1212"/>
      <c r="C1212"/>
      <c r="D1212"/>
      <c r="E1212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</row>
    <row r="1213" spans="1:17">
      <c r="A1213"/>
      <c r="B1213"/>
      <c r="C1213"/>
      <c r="D1213"/>
      <c r="E1213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</row>
    <row r="1214" spans="1:17">
      <c r="A1214"/>
      <c r="B1214"/>
      <c r="C1214"/>
      <c r="D1214"/>
      <c r="E1214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</row>
    <row r="1215" spans="1:17">
      <c r="A1215"/>
      <c r="B1215"/>
      <c r="C1215"/>
      <c r="D1215"/>
      <c r="E1215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</row>
    <row r="1216" spans="1:17">
      <c r="A1216"/>
      <c r="B1216"/>
      <c r="C1216"/>
      <c r="D1216"/>
      <c r="E1216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</row>
    <row r="1217" spans="1:17">
      <c r="A1217"/>
      <c r="B1217"/>
      <c r="C1217"/>
      <c r="D1217"/>
      <c r="E1217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</row>
    <row r="1218" spans="1:17">
      <c r="A1218"/>
      <c r="B1218"/>
      <c r="C1218"/>
      <c r="D1218"/>
      <c r="E121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</row>
    <row r="1219" spans="1:17">
      <c r="A1219"/>
      <c r="B1219"/>
      <c r="C1219"/>
      <c r="D1219"/>
      <c r="E1219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</row>
    <row r="1220" spans="1:17">
      <c r="A1220"/>
      <c r="B1220"/>
      <c r="C1220"/>
      <c r="D1220"/>
      <c r="E1220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</row>
    <row r="1221" spans="1:17">
      <c r="A1221"/>
      <c r="B1221"/>
      <c r="C1221"/>
      <c r="D1221"/>
      <c r="E1221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</row>
    <row r="1222" spans="1:17">
      <c r="A1222"/>
      <c r="B1222"/>
      <c r="C1222"/>
      <c r="D1222"/>
      <c r="E1222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</row>
    <row r="1223" spans="1:17">
      <c r="A1223"/>
      <c r="B1223"/>
      <c r="C1223"/>
      <c r="D1223"/>
      <c r="E1223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</row>
    <row r="1224" spans="1:17">
      <c r="A1224"/>
      <c r="B1224"/>
      <c r="C1224"/>
      <c r="D1224"/>
      <c r="E1224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</row>
    <row r="1225" spans="1:17">
      <c r="A1225"/>
      <c r="B1225"/>
      <c r="C1225"/>
      <c r="D1225"/>
      <c r="E1225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</row>
    <row r="1226" spans="1:17">
      <c r="A1226"/>
      <c r="B1226"/>
      <c r="C1226"/>
      <c r="D1226"/>
      <c r="E1226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</row>
    <row r="1227" spans="1:17">
      <c r="A1227"/>
      <c r="B1227"/>
      <c r="C1227"/>
      <c r="D1227"/>
      <c r="E1227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</row>
    <row r="1228" spans="1:17">
      <c r="A1228"/>
      <c r="B1228"/>
      <c r="C1228"/>
      <c r="D1228"/>
      <c r="E122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</row>
    <row r="1229" spans="1:17">
      <c r="A1229"/>
      <c r="B1229"/>
      <c r="C1229"/>
      <c r="D1229"/>
      <c r="E1229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</row>
    <row r="1230" spans="1:17">
      <c r="A1230"/>
      <c r="B1230"/>
      <c r="C1230"/>
      <c r="D1230"/>
      <c r="E1230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</row>
    <row r="1231" spans="1:17">
      <c r="A1231"/>
      <c r="B1231"/>
      <c r="C1231"/>
      <c r="D1231"/>
      <c r="E1231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</row>
    <row r="1232" spans="1:17">
      <c r="A1232"/>
      <c r="B1232"/>
      <c r="C1232"/>
      <c r="D1232"/>
      <c r="E1232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</row>
    <row r="1233" spans="1:17">
      <c r="A1233"/>
      <c r="B1233"/>
      <c r="C1233"/>
      <c r="D1233"/>
      <c r="E1233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</row>
    <row r="1234" spans="1:17">
      <c r="A1234"/>
      <c r="B1234"/>
      <c r="C1234"/>
      <c r="D1234"/>
      <c r="E1234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</row>
    <row r="1235" spans="1:17">
      <c r="A1235"/>
      <c r="B1235"/>
      <c r="C1235"/>
      <c r="D1235"/>
      <c r="E1235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</row>
    <row r="1236" spans="1:17">
      <c r="A1236"/>
      <c r="B1236"/>
      <c r="C1236"/>
      <c r="D1236"/>
      <c r="E1236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</row>
    <row r="1237" spans="1:17">
      <c r="A1237"/>
      <c r="B1237"/>
      <c r="C1237"/>
      <c r="D1237"/>
      <c r="E1237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</row>
    <row r="1238" spans="1:17">
      <c r="A1238"/>
      <c r="B1238"/>
      <c r="C1238"/>
      <c r="D1238"/>
      <c r="E123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</row>
    <row r="1239" spans="1:17">
      <c r="A1239"/>
      <c r="B1239"/>
      <c r="C1239"/>
      <c r="D1239"/>
      <c r="E1239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</row>
    <row r="1240" spans="1:17">
      <c r="A1240"/>
      <c r="B1240"/>
      <c r="C1240"/>
      <c r="D1240"/>
      <c r="E1240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</row>
    <row r="1241" spans="1:17">
      <c r="A1241"/>
      <c r="B1241"/>
      <c r="C1241"/>
      <c r="D1241"/>
      <c r="E1241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</row>
    <row r="1242" spans="1:17">
      <c r="A1242"/>
      <c r="B1242"/>
      <c r="C1242"/>
      <c r="D1242"/>
      <c r="E1242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</row>
    <row r="1243" spans="1:17">
      <c r="A1243"/>
      <c r="B1243"/>
      <c r="C1243"/>
      <c r="D1243"/>
      <c r="E1243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</row>
    <row r="1244" spans="1:17">
      <c r="A1244"/>
      <c r="B1244"/>
      <c r="C1244"/>
      <c r="D1244"/>
      <c r="E1244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</row>
    <row r="1245" spans="1:17">
      <c r="A1245"/>
      <c r="B1245"/>
      <c r="C1245"/>
      <c r="D1245"/>
      <c r="E1245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</row>
    <row r="1246" spans="1:17">
      <c r="A1246"/>
      <c r="B1246"/>
      <c r="C1246"/>
      <c r="D1246"/>
      <c r="E1246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</row>
    <row r="1247" spans="1:17">
      <c r="A1247"/>
      <c r="B1247"/>
      <c r="C1247"/>
      <c r="D1247"/>
      <c r="E1247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</row>
    <row r="1248" spans="1:17">
      <c r="A1248"/>
      <c r="B1248"/>
      <c r="C1248"/>
      <c r="D1248"/>
      <c r="E124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</row>
    <row r="1249" spans="1:17">
      <c r="A1249"/>
      <c r="B1249"/>
      <c r="C1249"/>
      <c r="D1249"/>
      <c r="E1249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</row>
    <row r="1250" spans="1:17">
      <c r="A1250"/>
      <c r="B1250"/>
      <c r="C1250"/>
      <c r="D1250"/>
      <c r="E1250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</row>
    <row r="1251" spans="1:17">
      <c r="A1251"/>
      <c r="B1251"/>
      <c r="C1251"/>
      <c r="D1251"/>
      <c r="E1251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</row>
    <row r="1252" spans="1:17">
      <c r="A1252"/>
      <c r="B1252"/>
      <c r="C1252"/>
      <c r="D1252"/>
      <c r="E1252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</row>
    <row r="1253" spans="1:17">
      <c r="A1253"/>
      <c r="B1253"/>
      <c r="C1253"/>
      <c r="D1253"/>
      <c r="E1253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</row>
    <row r="1254" spans="1:17">
      <c r="A1254"/>
      <c r="B1254"/>
      <c r="C1254"/>
      <c r="D1254"/>
      <c r="E1254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</row>
    <row r="1255" spans="1:17">
      <c r="A1255"/>
      <c r="B1255"/>
      <c r="C1255"/>
      <c r="D1255"/>
      <c r="E1255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</row>
    <row r="1256" spans="1:17">
      <c r="A1256"/>
      <c r="B1256"/>
      <c r="C1256"/>
      <c r="D1256"/>
      <c r="E1256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</row>
    <row r="1257" spans="1:17">
      <c r="A1257"/>
      <c r="B1257"/>
      <c r="C1257"/>
      <c r="D1257"/>
      <c r="E1257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</row>
    <row r="1258" spans="1:17">
      <c r="A1258"/>
      <c r="B1258"/>
      <c r="C1258"/>
      <c r="D1258"/>
      <c r="E12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</row>
    <row r="1259" spans="1:17">
      <c r="A1259"/>
      <c r="B1259"/>
      <c r="C1259"/>
      <c r="D1259"/>
      <c r="E1259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</row>
    <row r="1260" spans="1:17">
      <c r="A1260"/>
      <c r="B1260"/>
      <c r="C1260"/>
      <c r="D1260"/>
      <c r="E1260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</row>
    <row r="1261" spans="1:17">
      <c r="A1261"/>
      <c r="B1261"/>
      <c r="C1261"/>
      <c r="D1261"/>
      <c r="E1261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</row>
    <row r="1262" spans="1:17">
      <c r="A1262"/>
      <c r="B1262"/>
      <c r="C1262"/>
      <c r="D1262"/>
      <c r="E1262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</row>
    <row r="1263" spans="1:17">
      <c r="A1263"/>
      <c r="B1263"/>
      <c r="C1263"/>
      <c r="D1263"/>
      <c r="E1263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</row>
    <row r="1264" spans="1:17">
      <c r="A1264"/>
      <c r="B1264"/>
      <c r="C1264"/>
      <c r="D1264"/>
      <c r="E1264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</row>
    <row r="1265" spans="1:17">
      <c r="A1265"/>
      <c r="B1265"/>
      <c r="C1265"/>
      <c r="D1265"/>
      <c r="E1265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</row>
    <row r="1266" spans="1:17">
      <c r="A1266"/>
      <c r="B1266"/>
      <c r="C1266"/>
      <c r="D1266"/>
      <c r="E1266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</row>
    <row r="1267" spans="1:17">
      <c r="A1267"/>
      <c r="B1267"/>
      <c r="C1267"/>
      <c r="D1267"/>
      <c r="E1267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</row>
    <row r="1268" spans="1:17">
      <c r="A1268"/>
      <c r="B1268"/>
      <c r="C1268"/>
      <c r="D1268"/>
      <c r="E126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</row>
    <row r="1269" spans="1:17">
      <c r="A1269"/>
      <c r="B1269"/>
      <c r="C1269"/>
      <c r="D1269"/>
      <c r="E1269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</row>
    <row r="1270" spans="1:17">
      <c r="A1270"/>
      <c r="B1270"/>
      <c r="C1270"/>
      <c r="D1270"/>
      <c r="E1270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</row>
    <row r="1271" spans="1:17">
      <c r="A1271"/>
      <c r="B1271"/>
      <c r="C1271"/>
      <c r="D1271"/>
      <c r="E1271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</row>
    <row r="1272" spans="1:17">
      <c r="A1272"/>
      <c r="B1272"/>
      <c r="C1272"/>
      <c r="D1272"/>
      <c r="E1272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</row>
    <row r="1273" spans="1:17">
      <c r="A1273"/>
      <c r="B1273"/>
      <c r="C1273"/>
      <c r="D1273"/>
      <c r="E1273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</row>
    <row r="1274" spans="1:17">
      <c r="A1274"/>
      <c r="B1274"/>
      <c r="C1274"/>
      <c r="D1274"/>
      <c r="E1274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</row>
    <row r="1275" spans="1:17">
      <c r="A1275"/>
      <c r="B1275"/>
      <c r="C1275"/>
      <c r="D1275"/>
      <c r="E1275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</row>
    <row r="1276" spans="1:17">
      <c r="A1276"/>
      <c r="B1276"/>
      <c r="C1276"/>
      <c r="D1276"/>
      <c r="E1276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</row>
    <row r="1277" spans="1:17">
      <c r="A1277"/>
      <c r="B1277"/>
      <c r="C1277"/>
      <c r="D1277"/>
      <c r="E1277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</row>
    <row r="1278" spans="1:17">
      <c r="A1278"/>
      <c r="B1278"/>
      <c r="C1278"/>
      <c r="D1278"/>
      <c r="E127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</row>
    <row r="1279" spans="1:17">
      <c r="A1279"/>
      <c r="B1279"/>
      <c r="C1279"/>
      <c r="D1279"/>
      <c r="E1279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</row>
    <row r="1280" spans="1:17">
      <c r="A1280"/>
      <c r="B1280"/>
      <c r="C1280"/>
      <c r="D1280"/>
      <c r="E1280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</row>
    <row r="1281" spans="1:17">
      <c r="A1281"/>
      <c r="B1281"/>
      <c r="C1281"/>
      <c r="D1281"/>
      <c r="E1281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</row>
    <row r="1282" spans="1:17">
      <c r="A1282"/>
      <c r="B1282"/>
      <c r="C1282"/>
      <c r="D1282"/>
      <c r="E1282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</row>
    <row r="1283" spans="1:17">
      <c r="A1283"/>
      <c r="B1283"/>
      <c r="C1283"/>
      <c r="D1283"/>
      <c r="E1283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</row>
    <row r="1284" spans="1:17">
      <c r="A1284"/>
      <c r="B1284"/>
      <c r="C1284"/>
      <c r="D1284"/>
      <c r="E1284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</row>
    <row r="1285" spans="1:17">
      <c r="A1285"/>
      <c r="B1285"/>
      <c r="C1285"/>
      <c r="D1285"/>
      <c r="E1285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</row>
    <row r="1286" spans="1:17">
      <c r="A1286"/>
      <c r="B1286"/>
      <c r="C1286"/>
      <c r="D1286"/>
      <c r="E1286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</row>
    <row r="1287" spans="1:17">
      <c r="A1287"/>
      <c r="B1287"/>
      <c r="C1287"/>
      <c r="D1287"/>
      <c r="E1287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</row>
    <row r="1288" spans="1:17">
      <c r="A1288"/>
      <c r="B1288"/>
      <c r="C1288"/>
      <c r="D1288"/>
      <c r="E128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</row>
    <row r="1289" spans="1:17">
      <c r="A1289"/>
      <c r="B1289"/>
      <c r="C1289"/>
      <c r="D1289"/>
      <c r="E1289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</row>
    <row r="1290" spans="1:17">
      <c r="A1290"/>
      <c r="B1290"/>
      <c r="C1290"/>
      <c r="D1290"/>
      <c r="E1290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</row>
    <row r="1291" spans="1:17">
      <c r="A1291"/>
      <c r="B1291"/>
      <c r="C1291"/>
      <c r="D1291"/>
      <c r="E1291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</row>
    <row r="1292" spans="1:17">
      <c r="A1292"/>
      <c r="B1292"/>
      <c r="C1292"/>
      <c r="D1292"/>
      <c r="E1292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</row>
    <row r="1293" spans="1:17">
      <c r="A1293"/>
      <c r="B1293"/>
      <c r="C1293"/>
      <c r="D1293"/>
      <c r="E1293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</row>
    <row r="1294" spans="1:17">
      <c r="A1294"/>
      <c r="B1294"/>
      <c r="C1294"/>
      <c r="D1294"/>
      <c r="E1294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</row>
    <row r="1295" spans="1:17">
      <c r="A1295"/>
      <c r="B1295"/>
      <c r="C1295"/>
      <c r="D1295"/>
      <c r="E1295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</row>
    <row r="1296" spans="1:17">
      <c r="A1296"/>
      <c r="B1296"/>
      <c r="C1296"/>
      <c r="D1296"/>
      <c r="E1296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</row>
    <row r="1297" spans="1:17">
      <c r="A1297"/>
      <c r="B1297"/>
      <c r="C1297"/>
      <c r="D1297"/>
      <c r="E1297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</row>
    <row r="1298" spans="1:17">
      <c r="A1298"/>
      <c r="B1298"/>
      <c r="C1298"/>
      <c r="D1298"/>
      <c r="E129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</row>
    <row r="1299" spans="1:17">
      <c r="A1299"/>
      <c r="B1299"/>
      <c r="C1299"/>
      <c r="D1299"/>
      <c r="E1299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</row>
    <row r="1300" spans="1:17">
      <c r="A1300"/>
      <c r="B1300"/>
      <c r="C1300"/>
      <c r="D1300"/>
      <c r="E1300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</row>
    <row r="1301" spans="1:17">
      <c r="A1301"/>
      <c r="B1301"/>
      <c r="C1301"/>
      <c r="D1301"/>
      <c r="E1301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</row>
    <row r="1302" spans="1:17">
      <c r="A1302"/>
      <c r="B1302"/>
      <c r="C1302"/>
      <c r="D1302"/>
      <c r="E1302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</row>
    <row r="1303" spans="1:17">
      <c r="A1303"/>
      <c r="B1303"/>
      <c r="C1303"/>
      <c r="D1303"/>
      <c r="E1303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</row>
    <row r="1304" spans="1:17">
      <c r="A1304"/>
      <c r="B1304"/>
      <c r="C1304"/>
      <c r="D1304"/>
      <c r="E1304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</row>
    <row r="1305" spans="1:17">
      <c r="A1305"/>
      <c r="B1305"/>
      <c r="C1305"/>
      <c r="D1305"/>
      <c r="E1305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</row>
    <row r="1306" spans="1:17">
      <c r="A1306"/>
      <c r="B1306"/>
      <c r="C1306"/>
      <c r="D1306"/>
      <c r="E1306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</row>
    <row r="1307" spans="1:17">
      <c r="A1307"/>
      <c r="B1307"/>
      <c r="C1307"/>
      <c r="D1307"/>
      <c r="E1307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</row>
    <row r="1308" spans="1:17">
      <c r="A1308"/>
      <c r="B1308"/>
      <c r="C1308"/>
      <c r="D1308"/>
      <c r="E130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</row>
    <row r="1309" spans="1:17">
      <c r="A1309"/>
      <c r="B1309"/>
      <c r="C1309"/>
      <c r="D1309"/>
      <c r="E1309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</row>
    <row r="1310" spans="1:17">
      <c r="A1310"/>
      <c r="B1310"/>
      <c r="C1310"/>
      <c r="D1310"/>
      <c r="E1310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</row>
    <row r="1311" spans="1:17">
      <c r="A1311"/>
      <c r="B1311"/>
      <c r="C1311"/>
      <c r="D1311"/>
      <c r="E1311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</row>
    <row r="1312" spans="1:17">
      <c r="A1312"/>
      <c r="B1312"/>
      <c r="C1312"/>
      <c r="D1312"/>
      <c r="E1312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</row>
    <row r="1313" spans="1:17">
      <c r="A1313"/>
      <c r="B1313"/>
      <c r="C1313"/>
      <c r="D1313"/>
      <c r="E1313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</row>
    <row r="1314" spans="1:17">
      <c r="A1314"/>
      <c r="B1314"/>
      <c r="C1314"/>
      <c r="D1314"/>
      <c r="E1314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</row>
    <row r="1315" spans="1:17">
      <c r="A1315"/>
      <c r="B1315"/>
      <c r="C1315"/>
      <c r="D1315"/>
      <c r="E1315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</row>
    <row r="1316" spans="1:17">
      <c r="A1316"/>
      <c r="B1316"/>
      <c r="C1316"/>
      <c r="D1316"/>
      <c r="E1316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</row>
    <row r="1317" spans="1:17">
      <c r="A1317"/>
      <c r="B1317"/>
      <c r="C1317"/>
      <c r="D1317"/>
      <c r="E1317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</row>
    <row r="1318" spans="1:17">
      <c r="A1318"/>
      <c r="B1318"/>
      <c r="C1318"/>
      <c r="D1318"/>
      <c r="E131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</row>
    <row r="1319" spans="1:17">
      <c r="A1319"/>
      <c r="B1319"/>
      <c r="C1319"/>
      <c r="D1319"/>
      <c r="E1319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</row>
    <row r="1320" spans="1:17">
      <c r="A1320"/>
      <c r="B1320"/>
      <c r="C1320"/>
      <c r="D1320"/>
      <c r="E1320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</row>
    <row r="1321" spans="1:17">
      <c r="A1321"/>
      <c r="B1321"/>
      <c r="C1321"/>
      <c r="D1321"/>
      <c r="E1321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</row>
    <row r="1322" spans="1:17">
      <c r="A1322"/>
      <c r="B1322"/>
      <c r="C1322"/>
      <c r="D1322"/>
      <c r="E1322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</row>
    <row r="1323" spans="1:17">
      <c r="A1323"/>
      <c r="B1323"/>
      <c r="C1323"/>
      <c r="D1323"/>
      <c r="E1323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</row>
    <row r="1324" spans="1:17">
      <c r="A1324"/>
      <c r="B1324"/>
      <c r="C1324"/>
      <c r="D1324"/>
      <c r="E1324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</row>
    <row r="1325" spans="1:17">
      <c r="A1325"/>
      <c r="B1325"/>
      <c r="C1325"/>
      <c r="D1325"/>
      <c r="E1325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</row>
    <row r="1326" spans="1:17">
      <c r="A1326"/>
      <c r="B1326"/>
      <c r="C1326"/>
      <c r="D1326"/>
      <c r="E1326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</row>
    <row r="1327" spans="1:17">
      <c r="A1327"/>
      <c r="B1327"/>
      <c r="C1327"/>
      <c r="D1327"/>
      <c r="E1327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</row>
    <row r="1328" spans="1:17">
      <c r="A1328"/>
      <c r="B1328"/>
      <c r="C1328"/>
      <c r="D1328"/>
      <c r="E132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</row>
    <row r="1329" spans="1:17">
      <c r="A1329"/>
      <c r="B1329"/>
      <c r="C1329"/>
      <c r="D1329"/>
      <c r="E1329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</row>
    <row r="1330" spans="1:17">
      <c r="A1330"/>
      <c r="B1330"/>
      <c r="C1330"/>
      <c r="D1330"/>
      <c r="E1330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</row>
    <row r="1331" spans="1:17">
      <c r="A1331"/>
      <c r="B1331"/>
      <c r="C1331"/>
      <c r="D1331"/>
      <c r="E1331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</row>
    <row r="1332" spans="1:17">
      <c r="A1332"/>
      <c r="B1332"/>
      <c r="C1332"/>
      <c r="D1332"/>
      <c r="E1332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</row>
    <row r="1333" spans="1:17">
      <c r="A1333"/>
      <c r="B1333"/>
      <c r="C1333"/>
      <c r="D1333"/>
      <c r="E1333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</row>
    <row r="1334" spans="1:17">
      <c r="A1334"/>
      <c r="B1334"/>
      <c r="C1334"/>
      <c r="D1334"/>
      <c r="E1334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</row>
    <row r="1335" spans="1:17">
      <c r="A1335"/>
      <c r="B1335"/>
      <c r="C1335"/>
      <c r="D1335"/>
      <c r="E1335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</row>
    <row r="1336" spans="1:17">
      <c r="A1336"/>
      <c r="B1336"/>
      <c r="C1336"/>
      <c r="D1336"/>
      <c r="E1336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</row>
    <row r="1337" spans="1:17">
      <c r="A1337"/>
      <c r="B1337"/>
      <c r="C1337"/>
      <c r="D1337"/>
      <c r="E1337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</row>
    <row r="1338" spans="1:17">
      <c r="A1338"/>
      <c r="B1338"/>
      <c r="C1338"/>
      <c r="D1338"/>
      <c r="E133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</row>
    <row r="1339" spans="1:17">
      <c r="A1339"/>
      <c r="B1339"/>
      <c r="C1339"/>
      <c r="D1339"/>
      <c r="E1339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</row>
    <row r="1340" spans="1:17">
      <c r="A1340"/>
      <c r="B1340"/>
      <c r="C1340"/>
      <c r="D1340"/>
      <c r="E1340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</row>
    <row r="1341" spans="1:17">
      <c r="A1341"/>
      <c r="B1341"/>
      <c r="C1341"/>
      <c r="D1341"/>
      <c r="E1341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</row>
    <row r="1342" spans="1:17">
      <c r="A1342"/>
      <c r="B1342"/>
      <c r="C1342"/>
      <c r="D1342"/>
      <c r="E1342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</row>
    <row r="1343" spans="1:17">
      <c r="A1343"/>
      <c r="B1343"/>
      <c r="C1343"/>
      <c r="D1343"/>
      <c r="E1343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</row>
    <row r="1344" spans="1:17">
      <c r="A1344"/>
      <c r="B1344"/>
      <c r="C1344"/>
      <c r="D1344"/>
      <c r="E1344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</row>
    <row r="1345" spans="1:17">
      <c r="A1345"/>
      <c r="B1345"/>
      <c r="C1345"/>
      <c r="D1345"/>
      <c r="E1345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</row>
    <row r="1346" spans="1:17">
      <c r="A1346"/>
      <c r="B1346"/>
      <c r="C1346"/>
      <c r="D1346"/>
      <c r="E1346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</row>
    <row r="1347" spans="1:17">
      <c r="A1347"/>
      <c r="B1347"/>
      <c r="C1347"/>
      <c r="D1347"/>
      <c r="E1347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</row>
    <row r="1348" spans="1:17">
      <c r="A1348"/>
      <c r="B1348"/>
      <c r="C1348"/>
      <c r="D1348"/>
      <c r="E134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</row>
    <row r="1349" spans="1:17">
      <c r="A1349"/>
      <c r="B1349"/>
      <c r="C1349"/>
      <c r="D1349"/>
      <c r="E1349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</row>
    <row r="1350" spans="1:17">
      <c r="A1350"/>
      <c r="B1350"/>
      <c r="C1350"/>
      <c r="D1350"/>
      <c r="E1350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</row>
    <row r="1351" spans="1:17">
      <c r="A1351"/>
      <c r="B1351"/>
      <c r="C1351"/>
      <c r="D1351"/>
      <c r="E1351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</row>
    <row r="1352" spans="1:17">
      <c r="A1352"/>
      <c r="B1352"/>
      <c r="C1352"/>
      <c r="D1352"/>
      <c r="E1352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</row>
    <row r="1353" spans="1:17">
      <c r="A1353"/>
      <c r="B1353"/>
      <c r="C1353"/>
      <c r="D1353"/>
      <c r="E1353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</row>
    <row r="1354" spans="1:17">
      <c r="A1354"/>
      <c r="B1354"/>
      <c r="C1354"/>
      <c r="D1354"/>
      <c r="E1354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</row>
    <row r="1355" spans="1:17">
      <c r="A1355"/>
      <c r="B1355"/>
      <c r="C1355"/>
      <c r="D1355"/>
      <c r="E1355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</row>
    <row r="1356" spans="1:17">
      <c r="A1356"/>
      <c r="B1356"/>
      <c r="C1356"/>
      <c r="D1356"/>
      <c r="E1356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</row>
    <row r="1357" spans="1:17">
      <c r="A1357"/>
      <c r="B1357"/>
      <c r="C1357"/>
      <c r="D1357"/>
      <c r="E1357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</row>
    <row r="1358" spans="1:17">
      <c r="A1358"/>
      <c r="B1358"/>
      <c r="C1358"/>
      <c r="D1358"/>
      <c r="E13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</row>
    <row r="1359" spans="1:17">
      <c r="A1359"/>
      <c r="B1359"/>
      <c r="C1359"/>
      <c r="D1359"/>
      <c r="E1359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</row>
    <row r="1360" spans="1:17">
      <c r="A1360"/>
      <c r="B1360"/>
      <c r="C1360"/>
      <c r="D1360"/>
      <c r="E1360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</row>
    <row r="1361" spans="1:17">
      <c r="A1361"/>
      <c r="B1361"/>
      <c r="C1361"/>
      <c r="D1361"/>
      <c r="E1361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</row>
    <row r="1362" spans="1:17">
      <c r="A1362"/>
      <c r="B1362"/>
      <c r="C1362"/>
      <c r="D1362"/>
      <c r="E1362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</row>
    <row r="1363" spans="1:17">
      <c r="A1363"/>
      <c r="B1363"/>
      <c r="C1363"/>
      <c r="D1363"/>
      <c r="E1363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</row>
    <row r="1364" spans="1:17">
      <c r="A1364"/>
      <c r="B1364"/>
      <c r="C1364"/>
      <c r="D1364"/>
      <c r="E1364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</row>
    <row r="1365" spans="1:17">
      <c r="A1365"/>
      <c r="B1365"/>
      <c r="C1365"/>
      <c r="D1365"/>
      <c r="E1365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</row>
    <row r="1366" spans="1:17">
      <c r="A1366"/>
      <c r="B1366"/>
      <c r="C1366"/>
      <c r="D1366"/>
      <c r="E1366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</row>
    <row r="1367" spans="1:17">
      <c r="A1367"/>
      <c r="B1367"/>
      <c r="C1367"/>
      <c r="D1367"/>
      <c r="E1367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</row>
    <row r="1368" spans="1:17">
      <c r="A1368"/>
      <c r="B1368"/>
      <c r="C1368"/>
      <c r="D1368"/>
      <c r="E136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</row>
    <row r="1369" spans="1:17">
      <c r="A1369"/>
      <c r="B1369"/>
      <c r="C1369"/>
      <c r="D1369"/>
      <c r="E1369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</row>
    <row r="1370" spans="1:17">
      <c r="A1370"/>
      <c r="B1370"/>
      <c r="C1370"/>
      <c r="D1370"/>
      <c r="E1370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</row>
    <row r="1371" spans="1:17">
      <c r="A1371"/>
      <c r="B1371"/>
      <c r="C1371"/>
      <c r="D1371"/>
      <c r="E1371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</row>
    <row r="1372" spans="1:17">
      <c r="A1372"/>
      <c r="B1372"/>
      <c r="C1372"/>
      <c r="D1372"/>
      <c r="E1372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</row>
    <row r="1373" spans="1:17">
      <c r="A1373"/>
      <c r="B1373"/>
      <c r="C1373"/>
      <c r="D1373"/>
      <c r="E1373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</row>
    <row r="1374" spans="1:17">
      <c r="A1374"/>
      <c r="B1374"/>
      <c r="C1374"/>
      <c r="D1374"/>
      <c r="E1374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</row>
    <row r="1375" spans="1:17">
      <c r="A1375"/>
      <c r="B1375"/>
      <c r="C1375"/>
      <c r="D1375"/>
      <c r="E1375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</row>
    <row r="1376" spans="1:17">
      <c r="A1376"/>
      <c r="B1376"/>
      <c r="C1376"/>
      <c r="D1376"/>
      <c r="E1376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</row>
    <row r="1377" spans="1:17">
      <c r="A1377"/>
      <c r="B1377"/>
      <c r="C1377"/>
      <c r="D1377"/>
      <c r="E1377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</row>
    <row r="1378" spans="1:17">
      <c r="A1378"/>
      <c r="B1378"/>
      <c r="C1378"/>
      <c r="D1378"/>
      <c r="E137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</row>
    <row r="1379" spans="1:17">
      <c r="A1379"/>
      <c r="B1379"/>
      <c r="C1379"/>
      <c r="D1379"/>
      <c r="E1379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</row>
    <row r="1380" spans="1:17">
      <c r="A1380"/>
      <c r="B1380"/>
      <c r="C1380"/>
      <c r="D1380"/>
      <c r="E1380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</row>
    <row r="1381" spans="1:17">
      <c r="A1381"/>
      <c r="B1381"/>
      <c r="C1381"/>
      <c r="D1381"/>
      <c r="E1381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</row>
    <row r="1382" spans="1:17">
      <c r="A1382"/>
      <c r="B1382"/>
      <c r="C1382"/>
      <c r="D1382"/>
      <c r="E1382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</row>
    <row r="1383" spans="1:17">
      <c r="A1383"/>
      <c r="B1383"/>
      <c r="C1383"/>
      <c r="D1383"/>
      <c r="E1383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</row>
    <row r="1384" spans="1:17">
      <c r="A1384"/>
      <c r="B1384"/>
      <c r="C1384"/>
      <c r="D1384"/>
      <c r="E1384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</row>
    <row r="1385" spans="1:17">
      <c r="A1385"/>
      <c r="B1385"/>
      <c r="C1385"/>
      <c r="D1385"/>
      <c r="E1385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</row>
    <row r="1386" spans="1:17">
      <c r="A1386"/>
      <c r="B1386"/>
      <c r="C1386"/>
      <c r="D1386"/>
      <c r="E1386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</row>
    <row r="1387" spans="1:17">
      <c r="A1387"/>
      <c r="B1387"/>
      <c r="C1387"/>
      <c r="D1387"/>
      <c r="E1387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</row>
    <row r="1388" spans="1:17">
      <c r="A1388"/>
      <c r="B1388"/>
      <c r="C1388"/>
      <c r="D1388"/>
      <c r="E138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</row>
    <row r="1389" spans="1:17">
      <c r="A1389"/>
      <c r="B1389"/>
      <c r="C1389"/>
      <c r="D1389"/>
      <c r="E1389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</row>
    <row r="1390" spans="1:17">
      <c r="A1390"/>
      <c r="B1390"/>
      <c r="C1390"/>
      <c r="D1390"/>
      <c r="E1390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</row>
    <row r="1391" spans="1:17">
      <c r="A1391"/>
      <c r="B1391"/>
      <c r="C1391"/>
      <c r="D1391"/>
      <c r="E1391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</row>
    <row r="1392" spans="1:17">
      <c r="A1392"/>
      <c r="B1392"/>
      <c r="C1392"/>
      <c r="D1392"/>
      <c r="E1392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</row>
    <row r="1393" spans="1:17">
      <c r="A1393"/>
      <c r="B1393"/>
      <c r="C1393"/>
      <c r="D1393"/>
      <c r="E1393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</row>
    <row r="1394" spans="1:17">
      <c r="A1394"/>
      <c r="B1394"/>
      <c r="C1394"/>
      <c r="D1394"/>
      <c r="E1394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</row>
    <row r="1395" spans="1:17">
      <c r="A1395"/>
      <c r="B1395"/>
      <c r="C1395"/>
      <c r="D1395"/>
      <c r="E1395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</row>
    <row r="1396" spans="1:17">
      <c r="A1396"/>
      <c r="B1396"/>
      <c r="C1396"/>
      <c r="D1396"/>
      <c r="E1396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</row>
    <row r="1397" spans="1:17">
      <c r="A1397"/>
      <c r="B1397"/>
      <c r="C1397"/>
      <c r="D1397"/>
      <c r="E1397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</row>
    <row r="1398" spans="1:17">
      <c r="A1398"/>
      <c r="B1398"/>
      <c r="C1398"/>
      <c r="D1398"/>
      <c r="E139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</row>
    <row r="1399" spans="1:17">
      <c r="A1399"/>
      <c r="B1399"/>
      <c r="C1399"/>
      <c r="D1399"/>
      <c r="E1399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</row>
    <row r="1400" spans="1:17">
      <c r="A1400"/>
      <c r="B1400"/>
      <c r="C1400"/>
      <c r="D1400"/>
      <c r="E1400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</row>
    <row r="1401" spans="1:17">
      <c r="A1401"/>
      <c r="B1401"/>
      <c r="C1401"/>
      <c r="D1401"/>
      <c r="E1401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</row>
    <row r="1402" spans="1:17">
      <c r="A1402"/>
      <c r="B1402"/>
      <c r="C1402"/>
      <c r="D1402"/>
      <c r="E1402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</row>
    <row r="1403" spans="1:17">
      <c r="A1403"/>
      <c r="B1403"/>
      <c r="C1403"/>
      <c r="D1403"/>
      <c r="E1403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</row>
    <row r="1404" spans="1:17">
      <c r="A1404"/>
      <c r="B1404"/>
      <c r="C1404"/>
      <c r="D1404"/>
      <c r="E1404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</row>
    <row r="1405" spans="1:17">
      <c r="A1405"/>
      <c r="B1405"/>
      <c r="C1405"/>
      <c r="D1405"/>
      <c r="E1405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</row>
    <row r="1406" spans="1:17">
      <c r="A1406"/>
      <c r="B1406"/>
      <c r="C1406"/>
      <c r="D1406"/>
      <c r="E1406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</row>
    <row r="1407" spans="1:17">
      <c r="A1407"/>
      <c r="B1407"/>
      <c r="C1407"/>
      <c r="D1407"/>
      <c r="E1407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</row>
    <row r="1408" spans="1:17">
      <c r="A1408"/>
      <c r="B1408"/>
      <c r="C1408"/>
      <c r="D1408"/>
      <c r="E140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</row>
    <row r="1409" spans="1:17">
      <c r="A1409"/>
      <c r="B1409"/>
      <c r="C1409"/>
      <c r="D1409"/>
      <c r="E1409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</row>
    <row r="1410" spans="1:17">
      <c r="A1410"/>
      <c r="B1410"/>
      <c r="C1410"/>
      <c r="D1410"/>
      <c r="E1410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</row>
    <row r="1411" spans="1:17">
      <c r="A1411"/>
      <c r="B1411"/>
      <c r="C1411"/>
      <c r="D1411"/>
      <c r="E1411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</row>
    <row r="1412" spans="1:17">
      <c r="A1412"/>
      <c r="B1412"/>
      <c r="C1412"/>
      <c r="D1412"/>
      <c r="E1412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</row>
    <row r="1413" spans="1:17">
      <c r="A1413"/>
      <c r="B1413"/>
      <c r="C1413"/>
      <c r="D1413"/>
      <c r="E1413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</row>
    <row r="1414" spans="1:17">
      <c r="A1414"/>
      <c r="B1414"/>
      <c r="C1414"/>
      <c r="D1414"/>
      <c r="E1414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</row>
    <row r="1415" spans="1:17">
      <c r="A1415"/>
      <c r="B1415"/>
      <c r="C1415"/>
      <c r="D1415"/>
      <c r="E1415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</row>
    <row r="1416" spans="1:17">
      <c r="A1416"/>
      <c r="B1416"/>
      <c r="C1416"/>
      <c r="D1416"/>
      <c r="E1416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</row>
    <row r="1417" spans="1:17">
      <c r="A1417"/>
      <c r="B1417"/>
      <c r="C1417"/>
      <c r="D1417"/>
      <c r="E1417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</row>
    <row r="1418" spans="1:17">
      <c r="A1418"/>
      <c r="B1418"/>
      <c r="C1418"/>
      <c r="D1418"/>
      <c r="E141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</row>
    <row r="1419" spans="1:17">
      <c r="A1419"/>
      <c r="B1419"/>
      <c r="C1419"/>
      <c r="D1419"/>
      <c r="E1419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</row>
    <row r="1420" spans="1:17">
      <c r="A1420"/>
      <c r="B1420"/>
      <c r="C1420"/>
      <c r="D1420"/>
      <c r="E1420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</row>
    <row r="1421" spans="1:17">
      <c r="A1421"/>
      <c r="B1421"/>
      <c r="C1421"/>
      <c r="D1421"/>
      <c r="E1421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</row>
    <row r="1422" spans="1:17">
      <c r="A1422"/>
      <c r="B1422"/>
      <c r="C1422"/>
      <c r="D1422"/>
      <c r="E1422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</row>
    <row r="1423" spans="1:17">
      <c r="A1423"/>
      <c r="B1423"/>
      <c r="C1423"/>
      <c r="D1423"/>
      <c r="E1423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</row>
    <row r="1424" spans="1:17">
      <c r="A1424"/>
      <c r="B1424"/>
      <c r="C1424"/>
      <c r="D1424"/>
      <c r="E1424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</row>
    <row r="1425" spans="1:17">
      <c r="A1425"/>
      <c r="B1425"/>
      <c r="C1425"/>
      <c r="D1425"/>
      <c r="E1425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</row>
    <row r="1426" spans="1:17">
      <c r="A1426"/>
      <c r="B1426"/>
      <c r="C1426"/>
      <c r="D1426"/>
      <c r="E1426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</row>
    <row r="1427" spans="1:17">
      <c r="A1427"/>
      <c r="B1427"/>
      <c r="C1427"/>
      <c r="D1427"/>
      <c r="E1427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</row>
    <row r="1428" spans="1:17">
      <c r="A1428"/>
      <c r="B1428"/>
      <c r="C1428"/>
      <c r="D1428"/>
      <c r="E142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</row>
    <row r="1429" spans="1:17">
      <c r="A1429"/>
      <c r="B1429"/>
      <c r="C1429"/>
      <c r="D1429"/>
      <c r="E1429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</row>
    <row r="1430" spans="1:17">
      <c r="A1430"/>
      <c r="B1430"/>
      <c r="C1430"/>
      <c r="D1430"/>
      <c r="E1430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</row>
    <row r="1431" spans="1:17">
      <c r="A1431"/>
      <c r="B1431"/>
      <c r="C1431"/>
      <c r="D1431"/>
      <c r="E1431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</row>
    <row r="1432" spans="1:17">
      <c r="A1432"/>
      <c r="B1432"/>
      <c r="C1432"/>
      <c r="D1432"/>
      <c r="E1432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</row>
    <row r="1433" spans="1:17">
      <c r="A1433"/>
      <c r="B1433"/>
      <c r="C1433"/>
      <c r="D1433"/>
      <c r="E1433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  <c r="Q1433" s="58"/>
    </row>
    <row r="1434" spans="1:17">
      <c r="A1434"/>
      <c r="B1434"/>
      <c r="C1434"/>
      <c r="D1434"/>
      <c r="E1434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  <c r="Q1434" s="58"/>
    </row>
    <row r="1435" spans="1:17">
      <c r="A1435"/>
      <c r="B1435"/>
      <c r="C1435"/>
      <c r="D1435"/>
      <c r="E1435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  <c r="Q1435" s="58"/>
    </row>
    <row r="1436" spans="1:17">
      <c r="A1436"/>
      <c r="B1436"/>
      <c r="C1436"/>
      <c r="D1436"/>
      <c r="E1436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  <c r="Q1436" s="58"/>
    </row>
    <row r="1437" spans="1:17">
      <c r="A1437"/>
      <c r="B1437"/>
      <c r="C1437"/>
      <c r="D1437"/>
      <c r="E1437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  <c r="Q1437" s="58"/>
    </row>
    <row r="1438" spans="1:17">
      <c r="A1438"/>
      <c r="B1438"/>
      <c r="C1438"/>
      <c r="D1438"/>
      <c r="E143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  <c r="Q1438" s="58"/>
    </row>
    <row r="1439" spans="1:17">
      <c r="A1439"/>
      <c r="B1439"/>
      <c r="C1439"/>
      <c r="D1439"/>
      <c r="E1439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  <c r="Q1439" s="58"/>
    </row>
    <row r="1440" spans="1:17">
      <c r="A1440"/>
      <c r="B1440"/>
      <c r="C1440"/>
      <c r="D1440"/>
      <c r="E1440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  <c r="Q1440" s="58"/>
    </row>
    <row r="1441" spans="1:17">
      <c r="A1441"/>
      <c r="B1441"/>
      <c r="C1441"/>
      <c r="D1441"/>
      <c r="E1441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</row>
    <row r="1442" spans="1:17">
      <c r="A1442"/>
      <c r="B1442"/>
      <c r="C1442"/>
      <c r="D1442"/>
      <c r="E1442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</row>
    <row r="1443" spans="1:17">
      <c r="A1443"/>
      <c r="B1443"/>
      <c r="C1443"/>
      <c r="D1443"/>
      <c r="E1443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</row>
    <row r="1444" spans="1:17">
      <c r="A1444"/>
      <c r="B1444"/>
      <c r="C1444"/>
      <c r="D1444"/>
      <c r="E1444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  <c r="Q1444" s="58"/>
    </row>
    <row r="1445" spans="1:17">
      <c r="A1445"/>
      <c r="B1445"/>
      <c r="C1445"/>
      <c r="D1445"/>
      <c r="E1445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</row>
    <row r="1446" spans="1:17">
      <c r="A1446"/>
      <c r="B1446"/>
      <c r="C1446"/>
      <c r="D1446"/>
      <c r="E1446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  <c r="Q1446" s="58"/>
    </row>
    <row r="1447" spans="1:17">
      <c r="A1447"/>
      <c r="B1447"/>
      <c r="C1447"/>
      <c r="D1447"/>
      <c r="E1447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  <c r="Q1447" s="58"/>
    </row>
    <row r="1448" spans="1:17">
      <c r="A1448"/>
      <c r="B1448"/>
      <c r="C1448"/>
      <c r="D1448"/>
      <c r="E144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  <c r="Q1448" s="58"/>
    </row>
    <row r="1449" spans="1:17">
      <c r="A1449"/>
      <c r="B1449"/>
      <c r="C1449"/>
      <c r="D1449"/>
      <c r="E1449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</row>
    <row r="1450" spans="1:17">
      <c r="A1450"/>
      <c r="B1450"/>
      <c r="C1450"/>
      <c r="D1450"/>
      <c r="E1450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  <c r="Q1450" s="58"/>
    </row>
    <row r="1451" spans="1:17">
      <c r="A1451"/>
      <c r="B1451"/>
      <c r="C1451"/>
      <c r="D1451"/>
      <c r="E1451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  <c r="Q1451" s="58"/>
    </row>
    <row r="1452" spans="1:17">
      <c r="A1452"/>
      <c r="B1452"/>
      <c r="C1452"/>
      <c r="D1452"/>
      <c r="E1452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  <c r="Q1452" s="58"/>
    </row>
    <row r="1453" spans="1:17">
      <c r="A1453"/>
      <c r="B1453"/>
      <c r="C1453"/>
      <c r="D1453"/>
      <c r="E1453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</row>
    <row r="1454" spans="1:17">
      <c r="A1454"/>
      <c r="B1454"/>
      <c r="C1454"/>
      <c r="D1454"/>
      <c r="E1454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</row>
    <row r="1455" spans="1:17">
      <c r="A1455"/>
      <c r="B1455"/>
      <c r="C1455"/>
      <c r="D1455"/>
      <c r="E1455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</row>
    <row r="1456" spans="1:17">
      <c r="A1456"/>
      <c r="B1456"/>
      <c r="C1456"/>
      <c r="D1456"/>
      <c r="E1456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</row>
    <row r="1457" spans="1:17">
      <c r="A1457"/>
      <c r="B1457"/>
      <c r="C1457"/>
      <c r="D1457"/>
      <c r="E1457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</row>
    <row r="1458" spans="1:17">
      <c r="A1458"/>
      <c r="B1458"/>
      <c r="C1458"/>
      <c r="D1458"/>
      <c r="E14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</row>
    <row r="1459" spans="1:17">
      <c r="A1459"/>
      <c r="B1459"/>
      <c r="C1459"/>
      <c r="D1459"/>
      <c r="E1459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</row>
    <row r="1460" spans="1:17">
      <c r="A1460"/>
      <c r="B1460"/>
      <c r="C1460"/>
      <c r="D1460"/>
      <c r="E1460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</row>
    <row r="1461" spans="1:17">
      <c r="A1461"/>
      <c r="B1461"/>
      <c r="C1461"/>
      <c r="D1461"/>
      <c r="E1461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</row>
    <row r="1462" spans="1:17">
      <c r="A1462"/>
      <c r="B1462"/>
      <c r="C1462"/>
      <c r="D1462"/>
      <c r="E1462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</row>
    <row r="1463" spans="1:17">
      <c r="A1463"/>
      <c r="B1463"/>
      <c r="C1463"/>
      <c r="D1463"/>
      <c r="E1463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</row>
    <row r="1464" spans="1:17">
      <c r="A1464"/>
      <c r="B1464"/>
      <c r="C1464"/>
      <c r="D1464"/>
      <c r="E1464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</row>
    <row r="1465" spans="1:17">
      <c r="A1465"/>
      <c r="B1465"/>
      <c r="C1465"/>
      <c r="D1465"/>
      <c r="E1465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</row>
    <row r="1466" spans="1:17">
      <c r="A1466"/>
      <c r="B1466"/>
      <c r="C1466"/>
      <c r="D1466"/>
      <c r="E1466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</row>
    <row r="1467" spans="1:17">
      <c r="A1467"/>
      <c r="B1467"/>
      <c r="C1467"/>
      <c r="D1467"/>
      <c r="E1467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</row>
    <row r="1468" spans="1:17">
      <c r="A1468"/>
      <c r="B1468"/>
      <c r="C1468"/>
      <c r="D1468"/>
      <c r="E146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</row>
    <row r="1469" spans="1:17">
      <c r="A1469"/>
      <c r="B1469"/>
      <c r="C1469"/>
      <c r="D1469"/>
      <c r="E1469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</row>
    <row r="1470" spans="1:17">
      <c r="A1470"/>
      <c r="B1470"/>
      <c r="C1470"/>
      <c r="D1470"/>
      <c r="E1470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</row>
    <row r="1471" spans="1:17">
      <c r="A1471"/>
      <c r="B1471"/>
      <c r="C1471"/>
      <c r="D1471"/>
      <c r="E1471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</row>
    <row r="1472" spans="1:17">
      <c r="A1472"/>
      <c r="B1472"/>
      <c r="C1472"/>
      <c r="D1472"/>
      <c r="E1472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</row>
    <row r="1473" spans="1:17">
      <c r="A1473"/>
      <c r="B1473"/>
      <c r="C1473"/>
      <c r="D1473"/>
      <c r="E1473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</row>
    <row r="1474" spans="1:17">
      <c r="A1474"/>
      <c r="B1474"/>
      <c r="C1474"/>
      <c r="D1474"/>
      <c r="E1474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</row>
    <row r="1475" spans="1:17">
      <c r="A1475"/>
      <c r="B1475"/>
      <c r="C1475"/>
      <c r="D1475"/>
      <c r="E1475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</row>
    <row r="1476" spans="1:17">
      <c r="A1476"/>
      <c r="B1476"/>
      <c r="C1476"/>
      <c r="D1476"/>
      <c r="E1476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</row>
    <row r="1477" spans="1:17">
      <c r="A1477"/>
      <c r="B1477"/>
      <c r="C1477"/>
      <c r="D1477"/>
      <c r="E1477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</row>
    <row r="1478" spans="1:17">
      <c r="A1478"/>
      <c r="B1478"/>
      <c r="C1478"/>
      <c r="D1478"/>
      <c r="E147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</row>
    <row r="1479" spans="1:17">
      <c r="A1479"/>
      <c r="B1479"/>
      <c r="C1479"/>
      <c r="D1479"/>
      <c r="E1479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</row>
    <row r="1480" spans="1:17">
      <c r="A1480"/>
      <c r="B1480"/>
      <c r="C1480"/>
      <c r="D1480"/>
      <c r="E1480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</row>
    <row r="1481" spans="1:17">
      <c r="A1481"/>
      <c r="B1481"/>
      <c r="C1481"/>
      <c r="D1481"/>
      <c r="E1481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</row>
    <row r="1482" spans="1:17">
      <c r="A1482"/>
      <c r="B1482"/>
      <c r="C1482"/>
      <c r="D1482"/>
      <c r="E1482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</row>
    <row r="1483" spans="1:17">
      <c r="A1483"/>
      <c r="B1483"/>
      <c r="C1483"/>
      <c r="D1483"/>
      <c r="E1483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</row>
    <row r="1484" spans="1:17">
      <c r="A1484"/>
      <c r="B1484"/>
      <c r="C1484"/>
      <c r="D1484"/>
      <c r="E1484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</row>
    <row r="1485" spans="1:17">
      <c r="A1485"/>
      <c r="B1485"/>
      <c r="C1485"/>
      <c r="D1485"/>
      <c r="E1485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</row>
    <row r="1486" spans="1:17">
      <c r="A1486"/>
      <c r="B1486"/>
      <c r="C1486"/>
      <c r="D1486"/>
      <c r="E1486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</row>
    <row r="1487" spans="1:17">
      <c r="A1487"/>
      <c r="B1487"/>
      <c r="C1487"/>
      <c r="D1487"/>
      <c r="E1487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</row>
    <row r="1488" spans="1:17">
      <c r="A1488"/>
      <c r="B1488"/>
      <c r="C1488"/>
      <c r="D1488"/>
      <c r="E148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</row>
    <row r="1489" spans="1:17">
      <c r="A1489"/>
      <c r="B1489"/>
      <c r="C1489"/>
      <c r="D1489"/>
      <c r="E1489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</row>
    <row r="1490" spans="1:17">
      <c r="A1490"/>
      <c r="B1490"/>
      <c r="C1490"/>
      <c r="D1490"/>
      <c r="E1490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</row>
    <row r="1491" spans="1:17">
      <c r="A1491"/>
      <c r="B1491"/>
      <c r="C1491"/>
      <c r="D1491"/>
      <c r="E1491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</row>
    <row r="1492" spans="1:17">
      <c r="A1492"/>
      <c r="B1492"/>
      <c r="C1492"/>
      <c r="D1492"/>
      <c r="E1492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</row>
    <row r="1493" spans="1:17">
      <c r="A1493"/>
      <c r="B1493"/>
      <c r="C1493"/>
      <c r="D1493"/>
      <c r="E1493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</row>
    <row r="1494" spans="1:17">
      <c r="A1494"/>
      <c r="B1494"/>
      <c r="C1494"/>
      <c r="D1494"/>
      <c r="E1494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</row>
    <row r="1495" spans="1:17">
      <c r="A1495"/>
      <c r="B1495"/>
      <c r="C1495"/>
      <c r="D1495"/>
      <c r="E1495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</row>
    <row r="1496" spans="1:17">
      <c r="A1496"/>
      <c r="B1496"/>
      <c r="C1496"/>
      <c r="D1496"/>
      <c r="E1496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</row>
    <row r="1497" spans="1:17">
      <c r="A1497"/>
      <c r="B1497"/>
      <c r="C1497"/>
      <c r="D1497"/>
      <c r="E1497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</row>
    <row r="1498" spans="1:17">
      <c r="A1498"/>
      <c r="B1498"/>
      <c r="C1498"/>
      <c r="D1498"/>
      <c r="E149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</row>
    <row r="1499" spans="1:17">
      <c r="A1499"/>
      <c r="B1499"/>
      <c r="C1499"/>
      <c r="D1499"/>
      <c r="E1499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</row>
    <row r="1500" spans="1:17">
      <c r="A1500"/>
      <c r="B1500"/>
      <c r="C1500"/>
      <c r="D1500"/>
      <c r="E1500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</row>
    <row r="1501" spans="1:17">
      <c r="A1501"/>
      <c r="B1501"/>
      <c r="C1501"/>
      <c r="D1501"/>
      <c r="E1501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</row>
    <row r="1502" spans="1:17">
      <c r="A1502"/>
      <c r="B1502"/>
      <c r="C1502"/>
      <c r="D1502"/>
      <c r="E1502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</row>
    <row r="1503" spans="1:17">
      <c r="A1503"/>
      <c r="B1503"/>
      <c r="C1503"/>
      <c r="D1503"/>
      <c r="E1503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</row>
    <row r="1504" spans="1:17">
      <c r="A1504"/>
      <c r="B1504"/>
      <c r="C1504"/>
      <c r="D1504"/>
      <c r="E1504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</row>
    <row r="1505" spans="1:17">
      <c r="A1505"/>
      <c r="B1505"/>
      <c r="C1505"/>
      <c r="D1505"/>
      <c r="E1505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</row>
    <row r="1506" spans="1:17">
      <c r="A1506"/>
      <c r="B1506"/>
      <c r="C1506"/>
      <c r="D1506"/>
      <c r="E1506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</row>
    <row r="1507" spans="1:17">
      <c r="A1507"/>
      <c r="B1507"/>
      <c r="C1507"/>
      <c r="D1507"/>
      <c r="E1507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</row>
    <row r="1508" spans="1:17">
      <c r="A1508"/>
      <c r="B1508"/>
      <c r="C1508"/>
      <c r="D1508"/>
      <c r="E150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</row>
    <row r="1509" spans="1:17">
      <c r="A1509"/>
      <c r="B1509"/>
      <c r="C1509"/>
      <c r="D1509"/>
      <c r="E1509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</row>
    <row r="1510" spans="1:17">
      <c r="A1510"/>
      <c r="B1510"/>
      <c r="C1510"/>
      <c r="D1510"/>
      <c r="E1510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</row>
    <row r="1511" spans="1:17">
      <c r="A1511"/>
      <c r="B1511"/>
      <c r="C1511"/>
      <c r="D1511"/>
      <c r="E1511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</row>
    <row r="1512" spans="1:17">
      <c r="A1512"/>
      <c r="B1512"/>
      <c r="C1512"/>
      <c r="D1512"/>
      <c r="E1512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</row>
    <row r="1513" spans="1:17">
      <c r="A1513"/>
      <c r="B1513"/>
      <c r="C1513"/>
      <c r="D1513"/>
      <c r="E1513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</row>
    <row r="1514" spans="1:17">
      <c r="A1514"/>
      <c r="B1514"/>
      <c r="C1514"/>
      <c r="D1514"/>
      <c r="E1514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</row>
    <row r="1515" spans="1:17">
      <c r="A1515"/>
      <c r="B1515"/>
      <c r="C1515"/>
      <c r="D1515"/>
      <c r="E1515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</row>
    <row r="1516" spans="1:17">
      <c r="A1516"/>
      <c r="B1516"/>
      <c r="C1516"/>
      <c r="D1516"/>
      <c r="E1516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</row>
    <row r="1517" spans="1:17">
      <c r="A1517"/>
      <c r="B1517"/>
      <c r="C1517"/>
      <c r="D1517"/>
      <c r="E1517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</row>
    <row r="1518" spans="1:17">
      <c r="A1518"/>
      <c r="B1518"/>
      <c r="C1518"/>
      <c r="D1518"/>
      <c r="E151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</row>
    <row r="1519" spans="1:17">
      <c r="A1519"/>
      <c r="B1519"/>
      <c r="C1519"/>
      <c r="D1519"/>
      <c r="E1519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</row>
    <row r="1520" spans="1:17">
      <c r="A1520"/>
      <c r="B1520"/>
      <c r="C1520"/>
      <c r="D1520"/>
      <c r="E1520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</row>
    <row r="1521" spans="1:17">
      <c r="A1521"/>
      <c r="B1521"/>
      <c r="C1521"/>
      <c r="D1521"/>
      <c r="E1521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</row>
    <row r="1522" spans="1:17">
      <c r="A1522"/>
      <c r="B1522"/>
      <c r="C1522"/>
      <c r="D1522"/>
      <c r="E1522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</row>
    <row r="1523" spans="1:17">
      <c r="A1523"/>
      <c r="B1523"/>
      <c r="C1523"/>
      <c r="D1523"/>
      <c r="E1523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</row>
    <row r="1524" spans="1:17">
      <c r="A1524"/>
      <c r="B1524"/>
      <c r="C1524"/>
      <c r="D1524"/>
      <c r="E1524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</row>
    <row r="1525" spans="1:17">
      <c r="A1525"/>
      <c r="B1525"/>
      <c r="C1525"/>
      <c r="D1525"/>
      <c r="E1525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</row>
    <row r="1526" spans="1:17">
      <c r="A1526"/>
      <c r="B1526"/>
      <c r="C1526"/>
      <c r="D1526"/>
      <c r="E1526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</row>
    <row r="1527" spans="1:17">
      <c r="A1527"/>
      <c r="B1527"/>
      <c r="C1527"/>
      <c r="D1527"/>
      <c r="E1527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</row>
    <row r="1528" spans="1:17">
      <c r="A1528"/>
      <c r="B1528"/>
      <c r="C1528"/>
      <c r="D1528"/>
      <c r="E152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</row>
    <row r="1529" spans="1:17">
      <c r="A1529"/>
      <c r="B1529"/>
      <c r="C1529"/>
      <c r="D1529"/>
      <c r="E1529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</row>
    <row r="1530" spans="1:17">
      <c r="A1530"/>
      <c r="B1530"/>
      <c r="C1530"/>
      <c r="D1530"/>
      <c r="E1530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</row>
    <row r="1531" spans="1:17">
      <c r="A1531"/>
      <c r="B1531"/>
      <c r="C1531"/>
      <c r="D1531"/>
      <c r="E1531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</row>
    <row r="1532" spans="1:17">
      <c r="A1532"/>
      <c r="B1532"/>
      <c r="C1532"/>
      <c r="D1532"/>
      <c r="E1532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</row>
    <row r="1533" spans="1:17">
      <c r="A1533"/>
      <c r="B1533"/>
      <c r="C1533"/>
      <c r="D1533"/>
      <c r="E1533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  <c r="Q1533" s="58"/>
    </row>
    <row r="1534" spans="1:17">
      <c r="A1534"/>
      <c r="B1534"/>
      <c r="C1534"/>
      <c r="D1534"/>
      <c r="E1534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  <c r="Q1534" s="58"/>
    </row>
    <row r="1535" spans="1:17">
      <c r="A1535"/>
      <c r="B1535"/>
      <c r="C1535"/>
      <c r="D1535"/>
      <c r="E1535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</row>
    <row r="1536" spans="1:17">
      <c r="A1536"/>
      <c r="B1536"/>
      <c r="C1536"/>
      <c r="D1536"/>
      <c r="E1536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  <c r="Q1536" s="58"/>
    </row>
    <row r="1537" spans="1:17">
      <c r="A1537"/>
      <c r="B1537"/>
      <c r="C1537"/>
      <c r="D1537"/>
      <c r="E1537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</row>
    <row r="1538" spans="1:17">
      <c r="A1538"/>
      <c r="B1538"/>
      <c r="C1538"/>
      <c r="D1538"/>
      <c r="E153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  <c r="Q1538" s="58"/>
    </row>
    <row r="1539" spans="1:17">
      <c r="A1539"/>
      <c r="B1539"/>
      <c r="C1539"/>
      <c r="D1539"/>
      <c r="E1539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  <c r="Q1539" s="58"/>
    </row>
    <row r="1540" spans="1:17">
      <c r="A1540"/>
      <c r="B1540"/>
      <c r="C1540"/>
      <c r="D1540"/>
      <c r="E1540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</row>
    <row r="1541" spans="1:17">
      <c r="A1541"/>
      <c r="B1541"/>
      <c r="C1541"/>
      <c r="D1541"/>
      <c r="E1541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  <c r="Q1541" s="58"/>
    </row>
    <row r="1542" spans="1:17">
      <c r="A1542"/>
      <c r="B1542"/>
      <c r="C1542"/>
      <c r="D1542"/>
      <c r="E1542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</row>
    <row r="1543" spans="1:17">
      <c r="A1543"/>
      <c r="B1543"/>
      <c r="C1543"/>
      <c r="D1543"/>
      <c r="E1543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</row>
    <row r="1544" spans="1:17">
      <c r="A1544"/>
      <c r="B1544"/>
      <c r="C1544"/>
      <c r="D1544"/>
      <c r="E1544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  <c r="Q1544" s="58"/>
    </row>
    <row r="1545" spans="1:17">
      <c r="A1545"/>
      <c r="B1545"/>
      <c r="C1545"/>
      <c r="D1545"/>
      <c r="E1545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</row>
    <row r="1546" spans="1:17">
      <c r="A1546"/>
      <c r="B1546"/>
      <c r="C1546"/>
      <c r="D1546"/>
      <c r="E1546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</row>
    <row r="1547" spans="1:17">
      <c r="A1547"/>
      <c r="B1547"/>
      <c r="C1547"/>
      <c r="D1547"/>
      <c r="E1547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  <c r="Q1547" s="58"/>
    </row>
    <row r="1548" spans="1:17">
      <c r="A1548"/>
      <c r="B1548"/>
      <c r="C1548"/>
      <c r="D1548"/>
      <c r="E154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  <c r="Q1548" s="58"/>
    </row>
    <row r="1549" spans="1:17">
      <c r="A1549"/>
      <c r="B1549"/>
      <c r="C1549"/>
      <c r="D1549"/>
      <c r="E1549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  <c r="Q1549" s="58"/>
    </row>
    <row r="1550" spans="1:17">
      <c r="A1550"/>
      <c r="B1550"/>
      <c r="C1550"/>
      <c r="D1550"/>
      <c r="E1550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  <c r="Q1550" s="58"/>
    </row>
    <row r="1551" spans="1:17">
      <c r="A1551"/>
      <c r="B1551"/>
      <c r="C1551"/>
      <c r="D1551"/>
      <c r="E1551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  <c r="Q1551" s="58"/>
    </row>
    <row r="1552" spans="1:17">
      <c r="A1552"/>
      <c r="B1552"/>
      <c r="C1552"/>
      <c r="D1552"/>
      <c r="E1552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</row>
    <row r="1553" spans="1:17">
      <c r="A1553"/>
      <c r="B1553"/>
      <c r="C1553"/>
      <c r="D1553"/>
      <c r="E1553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  <c r="Q1553" s="58"/>
    </row>
    <row r="1554" spans="1:17">
      <c r="A1554"/>
      <c r="B1554"/>
      <c r="C1554"/>
      <c r="D1554"/>
      <c r="E1554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  <c r="Q1554" s="58"/>
    </row>
    <row r="1555" spans="1:17">
      <c r="A1555"/>
      <c r="B1555"/>
      <c r="C1555"/>
      <c r="D1555"/>
      <c r="E1555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</row>
    <row r="1556" spans="1:17">
      <c r="A1556"/>
      <c r="B1556"/>
      <c r="C1556"/>
      <c r="D1556"/>
      <c r="E1556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</row>
    <row r="1557" spans="1:17">
      <c r="A1557"/>
      <c r="B1557"/>
      <c r="C1557"/>
      <c r="D1557"/>
      <c r="E1557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  <c r="Q1557" s="58"/>
    </row>
    <row r="1558" spans="1:17">
      <c r="A1558"/>
      <c r="B1558"/>
      <c r="C1558"/>
      <c r="D1558"/>
      <c r="E15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  <c r="Q1558" s="58"/>
    </row>
    <row r="1559" spans="1:17">
      <c r="A1559"/>
      <c r="B1559"/>
      <c r="C1559"/>
      <c r="D1559"/>
      <c r="E1559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  <c r="Q1559" s="58"/>
    </row>
    <row r="1560" spans="1:17">
      <c r="A1560"/>
      <c r="B1560"/>
      <c r="C1560"/>
      <c r="D1560"/>
      <c r="E1560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  <c r="Q1560" s="58"/>
    </row>
    <row r="1561" spans="1:17">
      <c r="A1561"/>
      <c r="B1561"/>
      <c r="C1561"/>
      <c r="D1561"/>
      <c r="E1561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  <c r="Q1561" s="58"/>
    </row>
    <row r="1562" spans="1:17">
      <c r="A1562"/>
      <c r="B1562"/>
      <c r="C1562"/>
      <c r="D1562"/>
      <c r="E1562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  <c r="Q1562" s="58"/>
    </row>
    <row r="1563" spans="1:17">
      <c r="A1563"/>
      <c r="B1563"/>
      <c r="C1563"/>
      <c r="D1563"/>
      <c r="E1563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  <c r="Q1563" s="58"/>
    </row>
    <row r="1564" spans="1:17">
      <c r="A1564"/>
      <c r="B1564"/>
      <c r="C1564"/>
      <c r="D1564"/>
      <c r="E1564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  <c r="Q1564" s="58"/>
    </row>
    <row r="1565" spans="1:17">
      <c r="A1565"/>
      <c r="B1565"/>
      <c r="C1565"/>
      <c r="D1565"/>
      <c r="E1565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  <c r="Q1565" s="58"/>
    </row>
    <row r="1566" spans="1:17">
      <c r="A1566"/>
      <c r="B1566"/>
      <c r="C1566"/>
      <c r="D1566"/>
      <c r="E1566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  <c r="Q1566" s="58"/>
    </row>
    <row r="1567" spans="1:17">
      <c r="A1567"/>
      <c r="B1567"/>
      <c r="C1567"/>
      <c r="D1567"/>
      <c r="E1567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  <c r="Q1567" s="58"/>
    </row>
    <row r="1568" spans="1:17">
      <c r="A1568"/>
      <c r="B1568"/>
      <c r="C1568"/>
      <c r="D1568"/>
      <c r="E156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  <c r="Q1568" s="58"/>
    </row>
    <row r="1569" spans="1:17">
      <c r="A1569"/>
      <c r="B1569"/>
      <c r="C1569"/>
      <c r="D1569"/>
      <c r="E1569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  <c r="Q1569" s="58"/>
    </row>
    <row r="1570" spans="1:17">
      <c r="A1570"/>
      <c r="B1570"/>
      <c r="C1570"/>
      <c r="D1570"/>
      <c r="E1570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  <c r="Q1570" s="58"/>
    </row>
    <row r="1571" spans="1:17">
      <c r="A1571"/>
      <c r="B1571"/>
      <c r="C1571"/>
      <c r="D1571"/>
      <c r="E1571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  <c r="Q1571" s="58"/>
    </row>
    <row r="1572" spans="1:17">
      <c r="A1572"/>
      <c r="B1572"/>
      <c r="C1572"/>
      <c r="D1572"/>
      <c r="E1572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  <c r="Q1572" s="58"/>
    </row>
    <row r="1573" spans="1:17">
      <c r="A1573"/>
      <c r="B1573"/>
      <c r="C1573"/>
      <c r="D1573"/>
      <c r="E1573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  <c r="Q1573" s="58"/>
    </row>
    <row r="1574" spans="1:17">
      <c r="A1574"/>
      <c r="B1574"/>
      <c r="C1574"/>
      <c r="D1574"/>
      <c r="E1574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  <c r="Q1574" s="58"/>
    </row>
    <row r="1575" spans="1:17">
      <c r="A1575"/>
      <c r="B1575"/>
      <c r="C1575"/>
      <c r="D1575"/>
      <c r="E1575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</row>
    <row r="1576" spans="1:17">
      <c r="A1576"/>
      <c r="B1576"/>
      <c r="C1576"/>
      <c r="D1576"/>
      <c r="E1576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  <c r="Q1576" s="58"/>
    </row>
    <row r="1577" spans="1:17">
      <c r="A1577"/>
      <c r="B1577"/>
      <c r="C1577"/>
      <c r="D1577"/>
      <c r="E1577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  <c r="Q1577" s="58"/>
    </row>
    <row r="1578" spans="1:17">
      <c r="A1578"/>
      <c r="B1578"/>
      <c r="C1578"/>
      <c r="D1578"/>
      <c r="E157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  <c r="Q1578" s="58"/>
    </row>
    <row r="1579" spans="1:17">
      <c r="A1579"/>
      <c r="B1579"/>
      <c r="C1579"/>
      <c r="D1579"/>
      <c r="E1579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  <c r="Q1579" s="58"/>
    </row>
    <row r="1580" spans="1:17">
      <c r="A1580"/>
      <c r="B1580"/>
      <c r="C1580"/>
      <c r="D1580"/>
      <c r="E1580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</row>
    <row r="1581" spans="1:17">
      <c r="A1581"/>
      <c r="B1581"/>
      <c r="C1581"/>
      <c r="D1581"/>
      <c r="E1581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  <c r="Q1581" s="58"/>
    </row>
    <row r="1582" spans="1:17">
      <c r="A1582"/>
      <c r="B1582"/>
      <c r="C1582"/>
      <c r="D1582"/>
      <c r="E1582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  <c r="Q1582" s="58"/>
    </row>
    <row r="1583" spans="1:17">
      <c r="A1583"/>
      <c r="B1583"/>
      <c r="C1583"/>
      <c r="D1583"/>
      <c r="E1583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  <c r="Q1583" s="58"/>
    </row>
    <row r="1584" spans="1:17">
      <c r="A1584"/>
      <c r="B1584"/>
      <c r="C1584"/>
      <c r="D1584"/>
      <c r="E1584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  <c r="Q1584" s="58"/>
    </row>
    <row r="1585" spans="1:17">
      <c r="A1585"/>
      <c r="B1585"/>
      <c r="C1585"/>
      <c r="D1585"/>
      <c r="E1585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  <c r="Q1585" s="58"/>
    </row>
    <row r="1586" spans="1:17">
      <c r="A1586"/>
      <c r="B1586"/>
      <c r="C1586"/>
      <c r="D1586"/>
      <c r="E1586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  <c r="Q1586" s="58"/>
    </row>
    <row r="1587" spans="1:17">
      <c r="A1587"/>
      <c r="B1587"/>
      <c r="C1587"/>
      <c r="D1587"/>
      <c r="E1587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  <c r="Q1587" s="58"/>
    </row>
    <row r="1588" spans="1:17">
      <c r="A1588"/>
      <c r="B1588"/>
      <c r="C1588"/>
      <c r="D1588"/>
      <c r="E158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  <c r="Q1588" s="58"/>
    </row>
    <row r="1589" spans="1:17">
      <c r="A1589"/>
      <c r="B1589"/>
      <c r="C1589"/>
      <c r="D1589"/>
      <c r="E1589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  <c r="Q1589" s="58"/>
    </row>
    <row r="1590" spans="1:17">
      <c r="A1590"/>
      <c r="B1590"/>
      <c r="C1590"/>
      <c r="D1590"/>
      <c r="E1590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</row>
    <row r="1591" spans="1:17">
      <c r="A1591"/>
      <c r="B1591"/>
      <c r="C1591"/>
      <c r="D1591"/>
      <c r="E1591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  <c r="Q1591" s="58"/>
    </row>
    <row r="1592" spans="1:17">
      <c r="A1592"/>
      <c r="B1592"/>
      <c r="C1592"/>
      <c r="D1592"/>
      <c r="E1592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  <c r="Q1592" s="58"/>
    </row>
    <row r="1593" spans="1:17">
      <c r="A1593"/>
      <c r="B1593"/>
      <c r="C1593"/>
      <c r="D1593"/>
      <c r="E1593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  <c r="Q1593" s="58"/>
    </row>
    <row r="1594" spans="1:17">
      <c r="A1594"/>
      <c r="B1594"/>
      <c r="C1594"/>
      <c r="D1594"/>
      <c r="E1594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  <c r="Q1594" s="58"/>
    </row>
    <row r="1595" spans="1:17">
      <c r="A1595"/>
      <c r="B1595"/>
      <c r="C1595"/>
      <c r="D1595"/>
      <c r="E1595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  <c r="Q1595" s="58"/>
    </row>
    <row r="1596" spans="1:17">
      <c r="A1596"/>
      <c r="B1596"/>
      <c r="C1596"/>
      <c r="D1596"/>
      <c r="E1596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  <c r="Q1596" s="58"/>
    </row>
    <row r="1597" spans="1:17">
      <c r="A1597"/>
      <c r="B1597"/>
      <c r="C1597"/>
      <c r="D1597"/>
      <c r="E1597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  <c r="Q1597" s="58"/>
    </row>
    <row r="1598" spans="1:17">
      <c r="A1598"/>
      <c r="B1598"/>
      <c r="C1598"/>
      <c r="D1598"/>
      <c r="E159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  <c r="Q1598" s="58"/>
    </row>
    <row r="1599" spans="1:17">
      <c r="A1599"/>
      <c r="B1599"/>
      <c r="C1599"/>
      <c r="D1599"/>
      <c r="E1599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  <c r="Q1599" s="58"/>
    </row>
    <row r="1600" spans="1:17">
      <c r="A1600"/>
      <c r="B1600"/>
      <c r="C1600"/>
      <c r="D1600"/>
      <c r="E1600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  <c r="Q1600" s="58"/>
    </row>
    <row r="1601" spans="1:17">
      <c r="A1601"/>
      <c r="B1601"/>
      <c r="C1601"/>
      <c r="D1601"/>
      <c r="E1601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  <c r="Q1601" s="58"/>
    </row>
    <row r="1602" spans="1:17">
      <c r="A1602"/>
      <c r="B1602"/>
      <c r="C1602"/>
      <c r="D1602"/>
      <c r="E1602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</row>
    <row r="1603" spans="1:17">
      <c r="A1603"/>
      <c r="B1603"/>
      <c r="C1603"/>
      <c r="D1603"/>
      <c r="E1603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  <c r="Q1603" s="58"/>
    </row>
    <row r="1604" spans="1:17">
      <c r="A1604"/>
      <c r="B1604"/>
      <c r="C1604"/>
      <c r="D1604"/>
      <c r="E1604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  <c r="Q1604" s="58"/>
    </row>
    <row r="1605" spans="1:17">
      <c r="A1605"/>
      <c r="B1605"/>
      <c r="C1605"/>
      <c r="D1605"/>
      <c r="E1605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  <c r="Q1605" s="58"/>
    </row>
    <row r="1606" spans="1:17">
      <c r="A1606"/>
      <c r="B1606"/>
      <c r="C1606"/>
      <c r="D1606"/>
      <c r="E1606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  <c r="Q1606" s="58"/>
    </row>
    <row r="1607" spans="1:17">
      <c r="A1607"/>
      <c r="B1607"/>
      <c r="C1607"/>
      <c r="D1607"/>
      <c r="E1607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  <c r="Q1607" s="58"/>
    </row>
    <row r="1608" spans="1:17">
      <c r="A1608"/>
      <c r="B1608"/>
      <c r="C1608"/>
      <c r="D1608"/>
      <c r="E160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  <c r="Q1608" s="58"/>
    </row>
    <row r="1609" spans="1:17">
      <c r="A1609"/>
      <c r="B1609"/>
      <c r="C1609"/>
      <c r="D1609"/>
      <c r="E1609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  <c r="Q1609" s="58"/>
    </row>
    <row r="1610" spans="1:17">
      <c r="A1610"/>
      <c r="B1610"/>
      <c r="C1610"/>
      <c r="D1610"/>
      <c r="E1610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  <c r="Q1610" s="58"/>
    </row>
    <row r="1611" spans="1:17">
      <c r="A1611"/>
      <c r="B1611"/>
      <c r="C1611"/>
      <c r="D1611"/>
      <c r="E1611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  <c r="Q1611" s="58"/>
    </row>
    <row r="1612" spans="1:17">
      <c r="A1612"/>
      <c r="B1612"/>
      <c r="C1612"/>
      <c r="D1612"/>
      <c r="E1612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</row>
    <row r="1613" spans="1:17">
      <c r="A1613"/>
      <c r="B1613"/>
      <c r="C1613"/>
      <c r="D1613"/>
      <c r="E1613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  <c r="Q1613" s="58"/>
    </row>
    <row r="1614" spans="1:17">
      <c r="A1614"/>
      <c r="B1614"/>
      <c r="C1614"/>
      <c r="D1614"/>
      <c r="E1614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  <c r="Q1614" s="58"/>
    </row>
    <row r="1615" spans="1:17">
      <c r="A1615"/>
      <c r="B1615"/>
      <c r="C1615"/>
      <c r="D1615"/>
      <c r="E1615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</row>
    <row r="1616" spans="1:17">
      <c r="A1616"/>
      <c r="B1616"/>
      <c r="C1616"/>
      <c r="D1616"/>
      <c r="E1616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  <c r="Q1616" s="58"/>
    </row>
    <row r="1617" spans="1:17">
      <c r="A1617"/>
      <c r="B1617"/>
      <c r="C1617"/>
      <c r="D1617"/>
      <c r="E1617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  <c r="Q1617" s="58"/>
    </row>
    <row r="1618" spans="1:17">
      <c r="A1618"/>
      <c r="B1618"/>
      <c r="C1618"/>
      <c r="D1618"/>
      <c r="E161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  <c r="Q1618" s="58"/>
    </row>
    <row r="1619" spans="1:17">
      <c r="A1619"/>
      <c r="B1619"/>
      <c r="C1619"/>
      <c r="D1619"/>
      <c r="E1619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  <c r="Q1619" s="58"/>
    </row>
    <row r="1620" spans="1:17">
      <c r="A1620"/>
      <c r="B1620"/>
      <c r="C1620"/>
      <c r="D1620"/>
      <c r="E1620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  <c r="Q1620" s="58"/>
    </row>
    <row r="1621" spans="1:17">
      <c r="A1621"/>
      <c r="B1621"/>
      <c r="C1621"/>
      <c r="D1621"/>
      <c r="E1621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  <c r="Q1621" s="58"/>
    </row>
    <row r="1622" spans="1:17">
      <c r="A1622"/>
      <c r="B1622"/>
      <c r="C1622"/>
      <c r="D1622"/>
      <c r="E1622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  <c r="Q1622" s="58"/>
    </row>
    <row r="1623" spans="1:17">
      <c r="A1623"/>
      <c r="B1623"/>
      <c r="C1623"/>
      <c r="D1623"/>
      <c r="E1623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  <c r="Q1623" s="58"/>
    </row>
    <row r="1624" spans="1:17">
      <c r="A1624"/>
      <c r="B1624"/>
      <c r="C1624"/>
      <c r="D1624"/>
      <c r="E1624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</row>
    <row r="1625" spans="1:17">
      <c r="A1625"/>
      <c r="B1625"/>
      <c r="C1625"/>
      <c r="D1625"/>
      <c r="E1625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</row>
    <row r="1626" spans="1:17">
      <c r="A1626"/>
      <c r="B1626"/>
      <c r="C1626"/>
      <c r="D1626"/>
      <c r="E1626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</row>
    <row r="1627" spans="1:17">
      <c r="A1627"/>
      <c r="B1627"/>
      <c r="C1627"/>
      <c r="D1627"/>
      <c r="E1627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  <c r="Q1627" s="58"/>
    </row>
    <row r="1628" spans="1:17">
      <c r="A1628"/>
      <c r="B1628"/>
      <c r="C1628"/>
      <c r="D1628"/>
      <c r="E162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</row>
    <row r="1629" spans="1:17">
      <c r="A1629"/>
      <c r="B1629"/>
      <c r="C1629"/>
      <c r="D1629"/>
      <c r="E1629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  <c r="Q1629" s="58"/>
    </row>
    <row r="1630" spans="1:17">
      <c r="A1630"/>
      <c r="B1630"/>
      <c r="C1630"/>
      <c r="D1630"/>
      <c r="E1630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  <c r="Q1630" s="58"/>
    </row>
    <row r="1631" spans="1:17">
      <c r="A1631"/>
      <c r="B1631"/>
      <c r="C1631"/>
      <c r="D1631"/>
      <c r="E1631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  <c r="Q1631" s="58"/>
    </row>
    <row r="1632" spans="1:17">
      <c r="A1632"/>
      <c r="B1632"/>
      <c r="C1632"/>
      <c r="D1632"/>
      <c r="E1632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  <c r="Q1632" s="58"/>
    </row>
    <row r="1633" spans="1:17">
      <c r="A1633"/>
      <c r="B1633"/>
      <c r="C1633"/>
      <c r="D1633"/>
      <c r="E1633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  <c r="Q1633" s="58"/>
    </row>
    <row r="1634" spans="1:17">
      <c r="A1634"/>
      <c r="B1634"/>
      <c r="C1634"/>
      <c r="D1634"/>
      <c r="E1634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  <c r="Q1634" s="58"/>
    </row>
    <row r="1635" spans="1:17">
      <c r="A1635"/>
      <c r="B1635"/>
      <c r="C1635"/>
      <c r="D1635"/>
      <c r="E1635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  <c r="Q1635" s="58"/>
    </row>
    <row r="1636" spans="1:17">
      <c r="A1636"/>
      <c r="B1636"/>
      <c r="C1636"/>
      <c r="D1636"/>
      <c r="E1636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  <c r="Q1636" s="58"/>
    </row>
    <row r="1637" spans="1:17">
      <c r="A1637"/>
      <c r="B1637"/>
      <c r="C1637"/>
      <c r="D1637"/>
      <c r="E1637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  <c r="Q1637" s="58"/>
    </row>
    <row r="1638" spans="1:17">
      <c r="A1638"/>
      <c r="B1638"/>
      <c r="C1638"/>
      <c r="D1638"/>
      <c r="E163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  <c r="Q1638" s="58"/>
    </row>
    <row r="1639" spans="1:17">
      <c r="A1639"/>
      <c r="B1639"/>
      <c r="C1639"/>
      <c r="D1639"/>
      <c r="E1639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  <c r="Q1639" s="58"/>
    </row>
    <row r="1640" spans="1:17">
      <c r="A1640"/>
      <c r="B1640"/>
      <c r="C1640"/>
      <c r="D1640"/>
      <c r="E1640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</row>
    <row r="1641" spans="1:17">
      <c r="A1641"/>
      <c r="B1641"/>
      <c r="C1641"/>
      <c r="D1641"/>
      <c r="E1641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</row>
    <row r="1642" spans="1:17">
      <c r="A1642"/>
      <c r="B1642"/>
      <c r="C1642"/>
      <c r="D1642"/>
      <c r="E1642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  <c r="Q1642" s="58"/>
    </row>
    <row r="1643" spans="1:17">
      <c r="A1643"/>
      <c r="B1643"/>
      <c r="C1643"/>
      <c r="D1643"/>
      <c r="E1643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  <c r="Q1643" s="58"/>
    </row>
    <row r="1644" spans="1:17">
      <c r="A1644"/>
      <c r="B1644"/>
      <c r="C1644"/>
      <c r="D1644"/>
      <c r="E1644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  <c r="Q1644" s="58"/>
    </row>
    <row r="1645" spans="1:17">
      <c r="A1645"/>
      <c r="B1645"/>
      <c r="C1645"/>
      <c r="D1645"/>
      <c r="E1645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  <c r="Q1645" s="58"/>
    </row>
    <row r="1646" spans="1:17">
      <c r="A1646"/>
      <c r="B1646"/>
      <c r="C1646"/>
      <c r="D1646"/>
      <c r="E1646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  <c r="Q1646" s="58"/>
    </row>
    <row r="1647" spans="1:17">
      <c r="A1647"/>
      <c r="B1647"/>
      <c r="C1647"/>
      <c r="D1647"/>
      <c r="E1647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  <c r="Q1647" s="58"/>
    </row>
    <row r="1648" spans="1:17">
      <c r="A1648"/>
      <c r="B1648"/>
      <c r="C1648"/>
      <c r="D1648"/>
      <c r="E164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</row>
    <row r="1649" spans="1:17">
      <c r="A1649"/>
      <c r="B1649"/>
      <c r="C1649"/>
      <c r="D1649"/>
      <c r="E1649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  <c r="Q1649" s="58"/>
    </row>
    <row r="1650" spans="1:17">
      <c r="A1650"/>
      <c r="B1650"/>
      <c r="C1650"/>
      <c r="D1650"/>
      <c r="E1650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  <c r="Q1650" s="58"/>
    </row>
    <row r="1651" spans="1:17">
      <c r="A1651"/>
      <c r="B1651"/>
      <c r="C1651"/>
      <c r="D1651"/>
      <c r="E1651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  <c r="Q1651" s="58"/>
    </row>
    <row r="1652" spans="1:17">
      <c r="A1652"/>
      <c r="B1652"/>
      <c r="C1652"/>
      <c r="D1652"/>
      <c r="E1652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</row>
    <row r="1653" spans="1:17">
      <c r="A1653"/>
      <c r="B1653"/>
      <c r="C1653"/>
      <c r="D1653"/>
      <c r="E1653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  <c r="Q1653" s="58"/>
    </row>
    <row r="1654" spans="1:17">
      <c r="A1654"/>
      <c r="B1654"/>
      <c r="C1654"/>
      <c r="D1654"/>
      <c r="E1654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</row>
    <row r="1655" spans="1:17">
      <c r="A1655"/>
      <c r="B1655"/>
      <c r="C1655"/>
      <c r="D1655"/>
      <c r="E1655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</row>
    <row r="1656" spans="1:17">
      <c r="A1656"/>
      <c r="B1656"/>
      <c r="C1656"/>
      <c r="D1656"/>
      <c r="E1656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  <c r="Q1656" s="58"/>
    </row>
    <row r="1657" spans="1:17">
      <c r="A1657"/>
      <c r="B1657"/>
      <c r="C1657"/>
      <c r="D1657"/>
      <c r="E1657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  <c r="Q1657" s="58"/>
    </row>
    <row r="1658" spans="1:17">
      <c r="A1658"/>
      <c r="B1658"/>
      <c r="C1658"/>
      <c r="D1658"/>
      <c r="E16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  <c r="Q1658" s="58"/>
    </row>
    <row r="1659" spans="1:17">
      <c r="A1659"/>
      <c r="B1659"/>
      <c r="C1659"/>
      <c r="D1659"/>
      <c r="E1659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  <c r="Q1659" s="58"/>
    </row>
    <row r="1660" spans="1:17">
      <c r="A1660"/>
      <c r="B1660"/>
      <c r="C1660"/>
      <c r="D1660"/>
      <c r="E1660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  <c r="Q1660" s="58"/>
    </row>
    <row r="1661" spans="1:17">
      <c r="A1661"/>
      <c r="B1661"/>
      <c r="C1661"/>
      <c r="D1661"/>
      <c r="E1661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  <c r="Q1661" s="58"/>
    </row>
    <row r="1662" spans="1:17">
      <c r="A1662"/>
      <c r="B1662"/>
      <c r="C1662"/>
      <c r="D1662"/>
      <c r="E1662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  <c r="Q1662" s="58"/>
    </row>
    <row r="1663" spans="1:17">
      <c r="A1663"/>
      <c r="B1663"/>
      <c r="C1663"/>
      <c r="D1663"/>
      <c r="E1663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  <c r="Q1663" s="58"/>
    </row>
    <row r="1664" spans="1:17">
      <c r="A1664"/>
      <c r="B1664"/>
      <c r="C1664"/>
      <c r="D1664"/>
      <c r="E1664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  <c r="Q1664" s="58"/>
    </row>
    <row r="1665" spans="1:17">
      <c r="A1665"/>
      <c r="B1665"/>
      <c r="C1665"/>
      <c r="D1665"/>
      <c r="E1665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  <c r="Q1665" s="58"/>
    </row>
    <row r="1666" spans="1:17">
      <c r="A1666"/>
      <c r="B1666"/>
      <c r="C1666"/>
      <c r="D1666"/>
      <c r="E1666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  <c r="Q1666" s="58"/>
    </row>
    <row r="1667" spans="1:17">
      <c r="A1667"/>
      <c r="B1667"/>
      <c r="C1667"/>
      <c r="D1667"/>
      <c r="E1667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  <c r="Q1667" s="58"/>
    </row>
    <row r="1668" spans="1:17">
      <c r="A1668"/>
      <c r="B1668"/>
      <c r="C1668"/>
      <c r="D1668"/>
      <c r="E166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  <c r="Q1668" s="58"/>
    </row>
    <row r="1669" spans="1:17">
      <c r="A1669"/>
      <c r="B1669"/>
      <c r="C1669"/>
      <c r="D1669"/>
      <c r="E1669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  <c r="Q1669" s="58"/>
    </row>
    <row r="1670" spans="1:17">
      <c r="A1670"/>
      <c r="B1670"/>
      <c r="C1670"/>
      <c r="D1670"/>
      <c r="E1670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</row>
    <row r="1671" spans="1:17">
      <c r="A1671"/>
      <c r="B1671"/>
      <c r="C1671"/>
      <c r="D1671"/>
      <c r="E1671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  <c r="Q1671" s="58"/>
    </row>
    <row r="1672" spans="1:17">
      <c r="A1672"/>
      <c r="B1672"/>
      <c r="C1672"/>
      <c r="D1672"/>
      <c r="E1672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  <c r="Q1672" s="58"/>
    </row>
    <row r="1673" spans="1:17">
      <c r="A1673"/>
      <c r="B1673"/>
      <c r="C1673"/>
      <c r="D1673"/>
      <c r="E1673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</row>
    <row r="1674" spans="1:17">
      <c r="A1674"/>
      <c r="B1674"/>
      <c r="C1674"/>
      <c r="D1674"/>
      <c r="E1674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  <c r="Q1674" s="58"/>
    </row>
    <row r="1675" spans="1:17">
      <c r="A1675"/>
      <c r="B1675"/>
      <c r="C1675"/>
      <c r="D1675"/>
      <c r="E1675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  <c r="Q1675" s="58"/>
    </row>
    <row r="1676" spans="1:17">
      <c r="A1676"/>
      <c r="B1676"/>
      <c r="C1676"/>
      <c r="D1676"/>
      <c r="E1676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  <c r="Q1676" s="58"/>
    </row>
    <row r="1677" spans="1:17">
      <c r="A1677"/>
      <c r="B1677"/>
      <c r="C1677"/>
      <c r="D1677"/>
      <c r="E1677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  <c r="Q1677" s="58"/>
    </row>
    <row r="1678" spans="1:17">
      <c r="A1678"/>
      <c r="B1678"/>
      <c r="C1678"/>
      <c r="D1678"/>
      <c r="E167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  <c r="Q1678" s="58"/>
    </row>
    <row r="1679" spans="1:17">
      <c r="A1679"/>
      <c r="B1679"/>
      <c r="C1679"/>
      <c r="D1679"/>
      <c r="E1679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  <c r="Q1679" s="58"/>
    </row>
    <row r="1680" spans="1:17">
      <c r="A1680"/>
      <c r="B1680"/>
      <c r="C1680"/>
      <c r="D1680"/>
      <c r="E1680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  <c r="Q1680" s="58"/>
    </row>
    <row r="1681" spans="1:17">
      <c r="A1681"/>
      <c r="B1681"/>
      <c r="C1681"/>
      <c r="D1681"/>
      <c r="E1681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  <c r="Q1681" s="58"/>
    </row>
    <row r="1682" spans="1:17">
      <c r="A1682"/>
      <c r="B1682"/>
      <c r="C1682"/>
      <c r="D1682"/>
      <c r="E1682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</row>
    <row r="1683" spans="1:17">
      <c r="A1683"/>
      <c r="B1683"/>
      <c r="C1683"/>
      <c r="D1683"/>
      <c r="E1683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</row>
    <row r="1684" spans="1:17">
      <c r="A1684"/>
      <c r="B1684"/>
      <c r="C1684"/>
      <c r="D1684"/>
      <c r="E1684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  <c r="Q1684" s="58"/>
    </row>
    <row r="1685" spans="1:17">
      <c r="A1685"/>
      <c r="B1685"/>
      <c r="C1685"/>
      <c r="D1685"/>
      <c r="E1685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  <c r="Q1685" s="58"/>
    </row>
    <row r="1686" spans="1:17">
      <c r="A1686"/>
      <c r="B1686"/>
      <c r="C1686"/>
      <c r="D1686"/>
      <c r="E1686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</row>
    <row r="1687" spans="1:17">
      <c r="A1687"/>
      <c r="B1687"/>
      <c r="C1687"/>
      <c r="D1687"/>
      <c r="E1687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  <c r="Q1687" s="58"/>
    </row>
    <row r="1688" spans="1:17">
      <c r="A1688"/>
      <c r="B1688"/>
      <c r="C1688"/>
      <c r="D1688"/>
      <c r="E168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  <c r="Q1688" s="58"/>
    </row>
    <row r="1689" spans="1:17">
      <c r="A1689"/>
      <c r="B1689"/>
      <c r="C1689"/>
      <c r="D1689"/>
      <c r="E1689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  <c r="Q1689" s="58"/>
    </row>
    <row r="1690" spans="1:17">
      <c r="A1690"/>
      <c r="B1690"/>
      <c r="C1690"/>
      <c r="D1690"/>
      <c r="E1690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  <c r="Q1690" s="58"/>
    </row>
    <row r="1691" spans="1:17">
      <c r="A1691"/>
      <c r="B1691"/>
      <c r="C1691"/>
      <c r="D1691"/>
      <c r="E1691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  <c r="Q1691" s="58"/>
    </row>
    <row r="1692" spans="1:17">
      <c r="A1692"/>
      <c r="B1692"/>
      <c r="C1692"/>
      <c r="D1692"/>
      <c r="E1692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  <c r="Q1692" s="58"/>
    </row>
    <row r="1693" spans="1:17">
      <c r="A1693"/>
      <c r="B1693"/>
      <c r="C1693"/>
      <c r="D1693"/>
      <c r="E1693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  <c r="Q1693" s="58"/>
    </row>
    <row r="1694" spans="1:17">
      <c r="A1694"/>
      <c r="B1694"/>
      <c r="C1694"/>
      <c r="D1694"/>
      <c r="E1694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  <c r="Q1694" s="58"/>
    </row>
    <row r="1695" spans="1:17">
      <c r="A1695"/>
      <c r="B1695"/>
      <c r="C1695"/>
      <c r="D1695"/>
      <c r="E1695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</row>
    <row r="1696" spans="1:17">
      <c r="A1696"/>
      <c r="B1696"/>
      <c r="C1696"/>
      <c r="D1696"/>
      <c r="E1696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</row>
    <row r="1697" spans="1:17">
      <c r="A1697"/>
      <c r="B1697"/>
      <c r="C1697"/>
      <c r="D1697"/>
      <c r="E1697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  <c r="Q1697" s="58"/>
    </row>
    <row r="1698" spans="1:17">
      <c r="A1698"/>
      <c r="B1698"/>
      <c r="C1698"/>
      <c r="D1698"/>
      <c r="E169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  <c r="Q1698" s="58"/>
    </row>
    <row r="1699" spans="1:17">
      <c r="A1699"/>
      <c r="B1699"/>
      <c r="C1699"/>
      <c r="D1699"/>
      <c r="E1699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  <c r="Q1699" s="58"/>
    </row>
    <row r="1700" spans="1:17">
      <c r="A1700"/>
      <c r="B1700"/>
      <c r="C1700"/>
      <c r="D1700"/>
      <c r="E1700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  <c r="Q1700" s="58"/>
    </row>
    <row r="1701" spans="1:17">
      <c r="A1701"/>
      <c r="B1701"/>
      <c r="C1701"/>
      <c r="D1701"/>
      <c r="E1701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  <c r="Q1701" s="58"/>
    </row>
    <row r="1702" spans="1:17">
      <c r="A1702"/>
      <c r="B1702"/>
      <c r="C1702"/>
      <c r="D1702"/>
      <c r="E1702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  <c r="Q1702" s="58"/>
    </row>
    <row r="1703" spans="1:17">
      <c r="A1703"/>
      <c r="B1703"/>
      <c r="C1703"/>
      <c r="D1703"/>
      <c r="E1703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  <c r="Q1703" s="58"/>
    </row>
    <row r="1704" spans="1:17">
      <c r="A1704"/>
      <c r="B1704"/>
      <c r="C1704"/>
      <c r="D1704"/>
      <c r="E1704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  <c r="Q1704" s="58"/>
    </row>
    <row r="1705" spans="1:17">
      <c r="A1705"/>
      <c r="B1705"/>
      <c r="C1705"/>
      <c r="D1705"/>
      <c r="E1705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  <c r="Q1705" s="58"/>
    </row>
    <row r="1706" spans="1:17">
      <c r="A1706"/>
      <c r="B1706"/>
      <c r="C1706"/>
      <c r="D1706"/>
      <c r="E1706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</row>
    <row r="1707" spans="1:17">
      <c r="A1707"/>
      <c r="B1707"/>
      <c r="C1707"/>
      <c r="D1707"/>
      <c r="E1707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  <c r="Q1707" s="58"/>
    </row>
    <row r="1708" spans="1:17">
      <c r="A1708"/>
      <c r="B1708"/>
      <c r="C1708"/>
      <c r="D1708"/>
      <c r="E170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  <c r="Q1708" s="58"/>
    </row>
    <row r="1709" spans="1:17">
      <c r="A1709"/>
      <c r="B1709"/>
      <c r="C1709"/>
      <c r="D1709"/>
      <c r="E1709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  <c r="Q1709" s="58"/>
    </row>
    <row r="1710" spans="1:17">
      <c r="A1710"/>
      <c r="B1710"/>
      <c r="C1710"/>
      <c r="D1710"/>
      <c r="E1710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  <c r="Q1710" s="58"/>
    </row>
    <row r="1711" spans="1:17">
      <c r="A1711"/>
      <c r="B1711"/>
      <c r="C1711"/>
      <c r="D1711"/>
      <c r="E1711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  <c r="Q1711" s="58"/>
    </row>
    <row r="1712" spans="1:17">
      <c r="A1712"/>
      <c r="B1712"/>
      <c r="C1712"/>
      <c r="D1712"/>
      <c r="E1712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  <c r="Q1712" s="58"/>
    </row>
    <row r="1713" spans="1:17">
      <c r="A1713"/>
      <c r="B1713"/>
      <c r="C1713"/>
      <c r="D1713"/>
      <c r="E1713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</row>
    <row r="1714" spans="1:17">
      <c r="A1714"/>
      <c r="B1714"/>
      <c r="C1714"/>
      <c r="D1714"/>
      <c r="E1714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  <c r="Q1714" s="58"/>
    </row>
    <row r="1715" spans="1:17">
      <c r="A1715"/>
      <c r="B1715"/>
      <c r="C1715"/>
      <c r="D1715"/>
      <c r="E1715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  <c r="Q1715" s="58"/>
    </row>
    <row r="1716" spans="1:17">
      <c r="A1716"/>
      <c r="B1716"/>
      <c r="C1716"/>
      <c r="D1716"/>
      <c r="E1716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  <c r="Q1716" s="58"/>
    </row>
    <row r="1717" spans="1:17">
      <c r="A1717"/>
      <c r="B1717"/>
      <c r="C1717"/>
      <c r="D1717"/>
      <c r="E1717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  <c r="Q1717" s="58"/>
    </row>
    <row r="1718" spans="1:17">
      <c r="A1718"/>
      <c r="B1718"/>
      <c r="C1718"/>
      <c r="D1718"/>
      <c r="E171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  <c r="Q1718" s="58"/>
    </row>
    <row r="1719" spans="1:17">
      <c r="A1719"/>
      <c r="B1719"/>
      <c r="C1719"/>
      <c r="D1719"/>
      <c r="E1719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  <c r="Q1719" s="58"/>
    </row>
    <row r="1720" spans="1:17">
      <c r="A1720"/>
      <c r="B1720"/>
      <c r="C1720"/>
      <c r="D1720"/>
      <c r="E1720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  <c r="Q1720" s="58"/>
    </row>
    <row r="1721" spans="1:17">
      <c r="A1721"/>
      <c r="B1721"/>
      <c r="C1721"/>
      <c r="D1721"/>
      <c r="E1721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  <c r="Q1721" s="58"/>
    </row>
    <row r="1722" spans="1:17">
      <c r="A1722"/>
      <c r="B1722"/>
      <c r="C1722"/>
      <c r="D1722"/>
      <c r="E1722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</row>
    <row r="1723" spans="1:17">
      <c r="A1723"/>
      <c r="B1723"/>
      <c r="C1723"/>
      <c r="D1723"/>
      <c r="E1723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</row>
    <row r="1724" spans="1:17">
      <c r="A1724"/>
      <c r="B1724"/>
      <c r="C1724"/>
      <c r="D1724"/>
      <c r="E1724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  <c r="Q1724" s="58"/>
    </row>
    <row r="1725" spans="1:17">
      <c r="A1725"/>
      <c r="B1725"/>
      <c r="C1725"/>
      <c r="D1725"/>
      <c r="E1725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  <c r="Q1725" s="58"/>
    </row>
    <row r="1726" spans="1:17">
      <c r="A1726"/>
      <c r="B1726"/>
      <c r="C1726"/>
      <c r="D1726"/>
      <c r="E1726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  <c r="Q1726" s="58"/>
    </row>
    <row r="1727" spans="1:17">
      <c r="A1727"/>
      <c r="B1727"/>
      <c r="C1727"/>
      <c r="D1727"/>
      <c r="E1727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  <c r="Q1727" s="58"/>
    </row>
    <row r="1728" spans="1:17">
      <c r="A1728"/>
      <c r="B1728"/>
      <c r="C1728"/>
      <c r="D1728"/>
      <c r="E172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  <c r="Q1728" s="58"/>
    </row>
    <row r="1729" spans="1:17">
      <c r="A1729"/>
      <c r="B1729"/>
      <c r="C1729"/>
      <c r="D1729"/>
      <c r="E1729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  <c r="Q1729" s="58"/>
    </row>
    <row r="1730" spans="1:17">
      <c r="A1730"/>
      <c r="B1730"/>
      <c r="C1730"/>
      <c r="D1730"/>
      <c r="E1730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  <c r="Q1730" s="58"/>
    </row>
    <row r="1731" spans="1:17">
      <c r="A1731"/>
      <c r="B1731"/>
      <c r="C1731"/>
      <c r="D1731"/>
      <c r="E1731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</row>
    <row r="1732" spans="1:17">
      <c r="A1732"/>
      <c r="B1732"/>
      <c r="C1732"/>
      <c r="D1732"/>
      <c r="E1732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  <c r="Q1732" s="58"/>
    </row>
    <row r="1733" spans="1:17">
      <c r="A1733"/>
      <c r="B1733"/>
      <c r="C1733"/>
      <c r="D1733"/>
      <c r="E1733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  <c r="Q1733" s="58"/>
    </row>
    <row r="1734" spans="1:17">
      <c r="A1734"/>
      <c r="B1734"/>
      <c r="C1734"/>
      <c r="D1734"/>
      <c r="E1734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  <c r="Q1734" s="58"/>
    </row>
    <row r="1735" spans="1:17">
      <c r="A1735"/>
      <c r="B1735"/>
      <c r="C1735"/>
      <c r="D1735"/>
      <c r="E1735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  <c r="Q1735" s="58"/>
    </row>
    <row r="1736" spans="1:17">
      <c r="A1736"/>
      <c r="B1736"/>
      <c r="C1736"/>
      <c r="D1736"/>
      <c r="E1736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</row>
    <row r="1737" spans="1:17">
      <c r="A1737"/>
      <c r="B1737"/>
      <c r="C1737"/>
      <c r="D1737"/>
      <c r="E1737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</row>
    <row r="1738" spans="1:17">
      <c r="A1738"/>
      <c r="B1738"/>
      <c r="C1738"/>
      <c r="D1738"/>
      <c r="E173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  <c r="Q1738" s="58"/>
    </row>
    <row r="1739" spans="1:17">
      <c r="A1739"/>
      <c r="B1739"/>
      <c r="C1739"/>
      <c r="D1739"/>
      <c r="E1739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  <c r="Q1739" s="58"/>
    </row>
    <row r="1740" spans="1:17">
      <c r="A1740"/>
      <c r="B1740"/>
      <c r="C1740"/>
      <c r="D1740"/>
      <c r="E1740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  <c r="Q1740" s="58"/>
    </row>
    <row r="1741" spans="1:17">
      <c r="A1741"/>
      <c r="B1741"/>
      <c r="C1741"/>
      <c r="D1741"/>
      <c r="E1741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  <c r="Q1741" s="58"/>
    </row>
    <row r="1742" spans="1:17">
      <c r="A1742"/>
      <c r="B1742"/>
      <c r="C1742"/>
      <c r="D1742"/>
      <c r="E1742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  <c r="Q1742" s="58"/>
    </row>
    <row r="1743" spans="1:17">
      <c r="A1743"/>
      <c r="B1743"/>
      <c r="C1743"/>
      <c r="D1743"/>
      <c r="E1743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  <c r="Q1743" s="58"/>
    </row>
    <row r="1744" spans="1:17">
      <c r="A1744"/>
      <c r="B1744"/>
      <c r="C1744"/>
      <c r="D1744"/>
      <c r="E1744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  <c r="Q1744" s="58"/>
    </row>
    <row r="1745" spans="1:17">
      <c r="A1745"/>
      <c r="B1745"/>
      <c r="C1745"/>
      <c r="D1745"/>
      <c r="E1745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  <c r="Q1745" s="58"/>
    </row>
    <row r="1746" spans="1:17">
      <c r="A1746"/>
      <c r="B1746"/>
      <c r="C1746"/>
      <c r="D1746"/>
      <c r="E1746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  <c r="Q1746" s="58"/>
    </row>
    <row r="1747" spans="1:17">
      <c r="A1747"/>
      <c r="B1747"/>
      <c r="C1747"/>
      <c r="D1747"/>
      <c r="E1747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</row>
    <row r="1748" spans="1:17">
      <c r="A1748"/>
      <c r="B1748"/>
      <c r="C1748"/>
      <c r="D1748"/>
      <c r="E174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  <c r="Q1748" s="58"/>
    </row>
    <row r="1749" spans="1:17">
      <c r="A1749"/>
      <c r="B1749"/>
      <c r="C1749"/>
      <c r="D1749"/>
      <c r="E1749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  <c r="Q1749" s="58"/>
    </row>
    <row r="1750" spans="1:17">
      <c r="A1750"/>
      <c r="B1750"/>
      <c r="C1750"/>
      <c r="D1750"/>
      <c r="E1750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  <c r="Q1750" s="58"/>
    </row>
    <row r="1751" spans="1:17">
      <c r="A1751"/>
      <c r="B1751"/>
      <c r="C1751"/>
      <c r="D1751"/>
      <c r="E1751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  <c r="Q1751" s="58"/>
    </row>
    <row r="1752" spans="1:17">
      <c r="A1752"/>
      <c r="B1752"/>
      <c r="C1752"/>
      <c r="D1752"/>
      <c r="E1752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  <c r="Q1752" s="58"/>
    </row>
    <row r="1753" spans="1:17">
      <c r="A1753"/>
      <c r="B1753"/>
      <c r="C1753"/>
      <c r="D1753"/>
      <c r="E1753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  <c r="Q1753" s="58"/>
    </row>
    <row r="1754" spans="1:17">
      <c r="A1754"/>
      <c r="B1754"/>
      <c r="C1754"/>
      <c r="D1754"/>
      <c r="E1754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  <c r="Q1754" s="58"/>
    </row>
    <row r="1755" spans="1:17">
      <c r="A1755"/>
      <c r="B1755"/>
      <c r="C1755"/>
      <c r="D1755"/>
      <c r="E1755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  <c r="Q1755" s="58"/>
    </row>
    <row r="1756" spans="1:17">
      <c r="A1756"/>
      <c r="B1756"/>
      <c r="C1756"/>
      <c r="D1756"/>
      <c r="E1756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</row>
    <row r="1757" spans="1:17">
      <c r="A1757"/>
      <c r="B1757"/>
      <c r="C1757"/>
      <c r="D1757"/>
      <c r="E1757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  <c r="Q1757" s="58"/>
    </row>
    <row r="1758" spans="1:17">
      <c r="A1758"/>
      <c r="B1758"/>
      <c r="C1758"/>
      <c r="D1758"/>
      <c r="E17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  <c r="Q1758" s="58"/>
    </row>
    <row r="1759" spans="1:17">
      <c r="A1759"/>
      <c r="B1759"/>
      <c r="C1759"/>
      <c r="D1759"/>
      <c r="E1759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  <c r="Q1759" s="58"/>
    </row>
    <row r="1760" spans="1:17">
      <c r="A1760"/>
      <c r="B1760"/>
      <c r="C1760"/>
      <c r="D1760"/>
      <c r="E1760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  <c r="Q1760" s="58"/>
    </row>
    <row r="1761" spans="1:17">
      <c r="A1761"/>
      <c r="B1761"/>
      <c r="C1761"/>
      <c r="D1761"/>
      <c r="E1761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  <c r="Q1761" s="58"/>
    </row>
    <row r="1762" spans="1:17">
      <c r="A1762"/>
      <c r="B1762"/>
      <c r="C1762"/>
      <c r="D1762"/>
      <c r="E1762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  <c r="Q1762" s="58"/>
    </row>
    <row r="1763" spans="1:17">
      <c r="A1763"/>
      <c r="B1763"/>
      <c r="C1763"/>
      <c r="D1763"/>
      <c r="E1763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</row>
    <row r="1764" spans="1:17">
      <c r="A1764"/>
      <c r="B1764"/>
      <c r="C1764"/>
      <c r="D1764"/>
      <c r="E1764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</row>
    <row r="1765" spans="1:17">
      <c r="A1765"/>
      <c r="B1765"/>
      <c r="C1765"/>
      <c r="D1765"/>
      <c r="E1765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</row>
    <row r="1766" spans="1:17">
      <c r="A1766"/>
      <c r="B1766"/>
      <c r="C1766"/>
      <c r="D1766"/>
      <c r="E1766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  <c r="Q1766" s="58"/>
    </row>
    <row r="1767" spans="1:17">
      <c r="A1767"/>
      <c r="B1767"/>
      <c r="C1767"/>
      <c r="D1767"/>
      <c r="E1767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</row>
    <row r="1768" spans="1:17">
      <c r="A1768"/>
      <c r="B1768"/>
      <c r="C1768"/>
      <c r="D1768"/>
      <c r="E176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</row>
    <row r="1769" spans="1:17">
      <c r="A1769"/>
      <c r="B1769"/>
      <c r="C1769"/>
      <c r="D1769"/>
      <c r="E1769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</row>
    <row r="1770" spans="1:17">
      <c r="A1770"/>
      <c r="B1770"/>
      <c r="C1770"/>
      <c r="D1770"/>
      <c r="E1770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</row>
    <row r="1771" spans="1:17">
      <c r="A1771"/>
      <c r="B1771"/>
      <c r="C1771"/>
      <c r="D1771"/>
      <c r="E1771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</row>
    <row r="1772" spans="1:17">
      <c r="A1772"/>
      <c r="B1772"/>
      <c r="C1772"/>
      <c r="D1772"/>
      <c r="E1772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  <c r="Q1772" s="58"/>
    </row>
    <row r="1773" spans="1:17">
      <c r="A1773"/>
      <c r="B1773"/>
      <c r="C1773"/>
      <c r="D1773"/>
      <c r="E1773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</row>
    <row r="1774" spans="1:17">
      <c r="A1774"/>
      <c r="B1774"/>
      <c r="C1774"/>
      <c r="D1774"/>
      <c r="E1774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  <c r="Q1774" s="58"/>
    </row>
    <row r="1775" spans="1:17">
      <c r="A1775"/>
      <c r="B1775"/>
      <c r="C1775"/>
      <c r="D1775"/>
      <c r="E1775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  <c r="Q1775" s="58"/>
    </row>
    <row r="1776" spans="1:17">
      <c r="A1776"/>
      <c r="B1776"/>
      <c r="C1776"/>
      <c r="D1776"/>
      <c r="E1776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</row>
    <row r="1777" spans="1:17">
      <c r="A1777"/>
      <c r="B1777"/>
      <c r="C1777"/>
      <c r="D1777"/>
      <c r="E1777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  <c r="Q1777" s="58"/>
    </row>
    <row r="1778" spans="1:17">
      <c r="A1778"/>
      <c r="B1778"/>
      <c r="C1778"/>
      <c r="D1778"/>
      <c r="E177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  <c r="Q1778" s="58"/>
    </row>
    <row r="1779" spans="1:17">
      <c r="A1779"/>
      <c r="B1779"/>
      <c r="C1779"/>
      <c r="D1779"/>
      <c r="E1779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  <c r="Q1779" s="58"/>
    </row>
    <row r="1780" spans="1:17">
      <c r="A1780"/>
      <c r="B1780"/>
      <c r="C1780"/>
      <c r="D1780"/>
      <c r="E1780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  <c r="Q1780" s="58"/>
    </row>
    <row r="1781" spans="1:17">
      <c r="A1781"/>
      <c r="B1781"/>
      <c r="C1781"/>
      <c r="D1781"/>
      <c r="E1781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  <c r="Q1781" s="58"/>
    </row>
    <row r="1782" spans="1:17">
      <c r="A1782"/>
      <c r="B1782"/>
      <c r="C1782"/>
      <c r="D1782"/>
      <c r="E1782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  <c r="Q1782" s="58"/>
    </row>
    <row r="1783" spans="1:17">
      <c r="A1783"/>
      <c r="B1783"/>
      <c r="C1783"/>
      <c r="D1783"/>
      <c r="E1783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  <c r="Q1783" s="58"/>
    </row>
    <row r="1784" spans="1:17">
      <c r="A1784"/>
      <c r="B1784"/>
      <c r="C1784"/>
      <c r="D1784"/>
      <c r="E1784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  <c r="Q1784" s="58"/>
    </row>
    <row r="1785" spans="1:17">
      <c r="A1785"/>
      <c r="B1785"/>
      <c r="C1785"/>
      <c r="D1785"/>
      <c r="E1785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  <c r="Q1785" s="58"/>
    </row>
    <row r="1786" spans="1:17">
      <c r="A1786"/>
      <c r="B1786"/>
      <c r="C1786"/>
      <c r="D1786"/>
      <c r="E1786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  <c r="Q1786" s="58"/>
    </row>
    <row r="1787" spans="1:17">
      <c r="A1787"/>
      <c r="B1787"/>
      <c r="C1787"/>
      <c r="D1787"/>
      <c r="E1787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</row>
    <row r="1788" spans="1:17">
      <c r="A1788"/>
      <c r="B1788"/>
      <c r="C1788"/>
      <c r="D1788"/>
      <c r="E178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  <c r="Q1788" s="58"/>
    </row>
    <row r="1789" spans="1:17">
      <c r="A1789"/>
      <c r="B1789"/>
      <c r="C1789"/>
      <c r="D1789"/>
      <c r="E1789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  <c r="Q1789" s="58"/>
    </row>
    <row r="1790" spans="1:17">
      <c r="A1790"/>
      <c r="B1790"/>
      <c r="C1790"/>
      <c r="D1790"/>
      <c r="E1790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  <c r="Q1790" s="58"/>
    </row>
    <row r="1791" spans="1:17">
      <c r="A1791"/>
      <c r="B1791"/>
      <c r="C1791"/>
      <c r="D1791"/>
      <c r="E1791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  <c r="Q1791" s="58"/>
    </row>
    <row r="1792" spans="1:17">
      <c r="A1792"/>
      <c r="B1792"/>
      <c r="C1792"/>
      <c r="D1792"/>
      <c r="E1792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  <c r="Q1792" s="58"/>
    </row>
    <row r="1793" spans="1:17">
      <c r="A1793"/>
      <c r="B1793"/>
      <c r="C1793"/>
      <c r="D1793"/>
      <c r="E1793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  <c r="Q1793" s="58"/>
    </row>
    <row r="1794" spans="1:17">
      <c r="A1794"/>
      <c r="B1794"/>
      <c r="C1794"/>
      <c r="D1794"/>
      <c r="E1794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  <c r="Q1794" s="58"/>
    </row>
    <row r="1795" spans="1:17">
      <c r="A1795"/>
      <c r="B1795"/>
      <c r="C1795"/>
      <c r="D1795"/>
      <c r="E1795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</row>
    <row r="1796" spans="1:17">
      <c r="A1796"/>
      <c r="B1796"/>
      <c r="C1796"/>
      <c r="D1796"/>
      <c r="E1796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  <c r="Q1796" s="58"/>
    </row>
    <row r="1797" spans="1:17">
      <c r="A1797"/>
      <c r="B1797"/>
      <c r="C1797"/>
      <c r="D1797"/>
      <c r="E1797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  <c r="Q1797" s="58"/>
    </row>
    <row r="1798" spans="1:17">
      <c r="A1798"/>
      <c r="B1798"/>
      <c r="C1798"/>
      <c r="D1798"/>
      <c r="E179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  <c r="Q1798" s="58"/>
    </row>
    <row r="1799" spans="1:17">
      <c r="A1799"/>
      <c r="B1799"/>
      <c r="C1799"/>
      <c r="D1799"/>
      <c r="E1799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  <c r="Q1799" s="58"/>
    </row>
    <row r="1800" spans="1:17">
      <c r="A1800"/>
      <c r="B1800"/>
      <c r="C1800"/>
      <c r="D1800"/>
      <c r="E1800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  <c r="Q1800" s="58"/>
    </row>
    <row r="1801" spans="1:17">
      <c r="A1801"/>
      <c r="B1801"/>
      <c r="C1801"/>
      <c r="D1801"/>
      <c r="E1801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</row>
    <row r="1802" spans="1:17">
      <c r="A1802"/>
      <c r="B1802"/>
      <c r="C1802"/>
      <c r="D1802"/>
      <c r="E1802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</row>
    <row r="1803" spans="1:17">
      <c r="A1803"/>
      <c r="B1803"/>
      <c r="C1803"/>
      <c r="D1803"/>
      <c r="E1803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</row>
    <row r="1804" spans="1:17">
      <c r="A1804"/>
      <c r="B1804"/>
      <c r="C1804"/>
      <c r="D1804"/>
      <c r="E1804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</row>
    <row r="1805" spans="1:17">
      <c r="A1805"/>
      <c r="B1805"/>
      <c r="C1805"/>
      <c r="D1805"/>
      <c r="E1805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</row>
    <row r="1806" spans="1:17">
      <c r="A1806"/>
      <c r="B1806"/>
      <c r="C1806"/>
      <c r="D1806"/>
      <c r="E1806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</row>
    <row r="1807" spans="1:17">
      <c r="A1807"/>
      <c r="B1807"/>
      <c r="C1807"/>
      <c r="D1807"/>
      <c r="E1807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</row>
    <row r="1808" spans="1:17">
      <c r="A1808"/>
      <c r="B1808"/>
      <c r="C1808"/>
      <c r="D1808"/>
      <c r="E180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</row>
    <row r="1809" spans="1:17">
      <c r="A1809"/>
      <c r="B1809"/>
      <c r="C1809"/>
      <c r="D1809"/>
      <c r="E1809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</row>
    <row r="1810" spans="1:17">
      <c r="A1810"/>
      <c r="B1810"/>
      <c r="C1810"/>
      <c r="D1810"/>
      <c r="E1810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</row>
    <row r="1811" spans="1:17">
      <c r="A1811"/>
      <c r="B1811"/>
      <c r="C1811"/>
      <c r="D1811"/>
      <c r="E1811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</row>
    <row r="1812" spans="1:17">
      <c r="A1812"/>
      <c r="B1812"/>
      <c r="C1812"/>
      <c r="D1812"/>
      <c r="E1812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</row>
    <row r="1813" spans="1:17">
      <c r="A1813"/>
      <c r="B1813"/>
      <c r="C1813"/>
      <c r="D1813"/>
      <c r="E1813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</row>
    <row r="1814" spans="1:17">
      <c r="A1814"/>
      <c r="B1814"/>
      <c r="C1814"/>
      <c r="D1814"/>
      <c r="E1814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</row>
    <row r="1815" spans="1:17">
      <c r="A1815"/>
      <c r="B1815"/>
      <c r="C1815"/>
      <c r="D1815"/>
      <c r="E1815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</row>
    <row r="1816" spans="1:17">
      <c r="A1816"/>
      <c r="B1816"/>
      <c r="C1816"/>
      <c r="D1816"/>
      <c r="E1816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</row>
    <row r="1817" spans="1:17">
      <c r="A1817"/>
      <c r="B1817"/>
      <c r="C1817"/>
      <c r="D1817"/>
      <c r="E1817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</row>
    <row r="1818" spans="1:17">
      <c r="A1818"/>
      <c r="B1818"/>
      <c r="C1818"/>
      <c r="D1818"/>
      <c r="E181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</row>
    <row r="1819" spans="1:17">
      <c r="A1819"/>
      <c r="B1819"/>
      <c r="C1819"/>
      <c r="D1819"/>
      <c r="E1819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</row>
    <row r="1820" spans="1:17">
      <c r="A1820"/>
      <c r="B1820"/>
      <c r="C1820"/>
      <c r="D1820"/>
      <c r="E1820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</row>
    <row r="1821" spans="1:17">
      <c r="A1821"/>
      <c r="B1821"/>
      <c r="C1821"/>
      <c r="D1821"/>
      <c r="E1821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</row>
    <row r="1822" spans="1:17">
      <c r="A1822"/>
      <c r="B1822"/>
      <c r="C1822"/>
      <c r="D1822"/>
      <c r="E1822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</row>
    <row r="1823" spans="1:17">
      <c r="A1823"/>
      <c r="B1823"/>
      <c r="C1823"/>
      <c r="D1823"/>
      <c r="E1823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</row>
    <row r="1824" spans="1:17">
      <c r="A1824"/>
      <c r="B1824"/>
      <c r="C1824"/>
      <c r="D1824"/>
      <c r="E1824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</row>
    <row r="1825" spans="1:17">
      <c r="A1825"/>
      <c r="B1825"/>
      <c r="C1825"/>
      <c r="D1825"/>
      <c r="E1825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</row>
    <row r="1826" spans="1:17">
      <c r="A1826"/>
      <c r="B1826"/>
      <c r="C1826"/>
      <c r="D1826"/>
      <c r="E1826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</row>
    <row r="1827" spans="1:17">
      <c r="A1827"/>
      <c r="B1827"/>
      <c r="C1827"/>
      <c r="D1827"/>
      <c r="E1827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</row>
    <row r="1828" spans="1:17">
      <c r="A1828"/>
      <c r="B1828"/>
      <c r="C1828"/>
      <c r="D1828"/>
      <c r="E182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</row>
    <row r="1829" spans="1:17">
      <c r="A1829"/>
      <c r="B1829"/>
      <c r="C1829"/>
      <c r="D1829"/>
      <c r="E1829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</row>
    <row r="1830" spans="1:17">
      <c r="A1830"/>
      <c r="B1830"/>
      <c r="C1830"/>
      <c r="D1830"/>
      <c r="E1830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</row>
    <row r="1831" spans="1:17">
      <c r="A1831"/>
      <c r="B1831"/>
      <c r="C1831"/>
      <c r="D1831"/>
      <c r="E1831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</row>
    <row r="1832" spans="1:17">
      <c r="A1832"/>
      <c r="B1832"/>
      <c r="C1832"/>
      <c r="D1832"/>
      <c r="E1832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</row>
    <row r="1833" spans="1:17">
      <c r="A1833"/>
      <c r="B1833"/>
      <c r="C1833"/>
      <c r="D1833"/>
      <c r="E1833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</row>
    <row r="1834" spans="1:17">
      <c r="A1834"/>
      <c r="B1834"/>
      <c r="C1834"/>
      <c r="D1834"/>
      <c r="E1834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</row>
    <row r="1835" spans="1:17">
      <c r="A1835"/>
      <c r="B1835"/>
      <c r="C1835"/>
      <c r="D1835"/>
      <c r="E1835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</row>
    <row r="1836" spans="1:17">
      <c r="A1836"/>
      <c r="B1836"/>
      <c r="C1836"/>
      <c r="D1836"/>
      <c r="E1836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</row>
    <row r="1837" spans="1:17">
      <c r="A1837"/>
      <c r="B1837"/>
      <c r="C1837"/>
      <c r="D1837"/>
      <c r="E1837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  <c r="Q1837" s="58"/>
    </row>
    <row r="1838" spans="1:17">
      <c r="A1838"/>
      <c r="B1838"/>
      <c r="C1838"/>
      <c r="D1838"/>
      <c r="E183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  <c r="Q1838" s="58"/>
    </row>
    <row r="1839" spans="1:17">
      <c r="A1839"/>
      <c r="B1839"/>
      <c r="C1839"/>
      <c r="D1839"/>
      <c r="E1839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  <c r="Q1839" s="58"/>
    </row>
    <row r="1840" spans="1:17">
      <c r="A1840"/>
      <c r="B1840"/>
      <c r="C1840"/>
      <c r="D1840"/>
      <c r="E1840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  <c r="Q1840" s="58"/>
    </row>
    <row r="1841" spans="1:17">
      <c r="A1841"/>
      <c r="B1841"/>
      <c r="C1841"/>
      <c r="D1841"/>
      <c r="E1841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  <c r="Q1841" s="58"/>
    </row>
    <row r="1842" spans="1:17">
      <c r="A1842"/>
      <c r="B1842"/>
      <c r="C1842"/>
      <c r="D1842"/>
      <c r="E1842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  <c r="Q1842" s="58"/>
    </row>
    <row r="1843" spans="1:17">
      <c r="A1843"/>
      <c r="B1843"/>
      <c r="C1843"/>
      <c r="D1843"/>
      <c r="E1843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  <c r="Q1843" s="58"/>
    </row>
    <row r="1844" spans="1:17">
      <c r="A1844"/>
      <c r="B1844"/>
      <c r="C1844"/>
      <c r="D1844"/>
      <c r="E1844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  <c r="Q1844" s="58"/>
    </row>
    <row r="1845" spans="1:17">
      <c r="A1845"/>
      <c r="B1845"/>
      <c r="C1845"/>
      <c r="D1845"/>
      <c r="E1845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  <c r="Q1845" s="58"/>
    </row>
    <row r="1846" spans="1:17">
      <c r="A1846"/>
      <c r="B1846"/>
      <c r="C1846"/>
      <c r="D1846"/>
      <c r="E1846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  <c r="Q1846" s="58"/>
    </row>
    <row r="1847" spans="1:17">
      <c r="A1847"/>
      <c r="B1847"/>
      <c r="C1847"/>
      <c r="D1847"/>
      <c r="E1847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  <c r="Q1847" s="58"/>
    </row>
    <row r="1848" spans="1:17">
      <c r="A1848"/>
      <c r="B1848"/>
      <c r="C1848"/>
      <c r="D1848"/>
      <c r="E184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  <c r="Q1848" s="58"/>
    </row>
    <row r="1849" spans="1:17">
      <c r="A1849"/>
      <c r="B1849"/>
      <c r="C1849"/>
      <c r="D1849"/>
      <c r="E1849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  <c r="Q1849" s="58"/>
    </row>
    <row r="1850" spans="1:17">
      <c r="A1850"/>
      <c r="B1850"/>
      <c r="C1850"/>
      <c r="D1850"/>
      <c r="E1850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  <c r="Q1850" s="58"/>
    </row>
    <row r="1851" spans="1:17">
      <c r="A1851"/>
      <c r="B1851"/>
      <c r="C1851"/>
      <c r="D1851"/>
      <c r="E1851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  <c r="Q1851" s="58"/>
    </row>
    <row r="1852" spans="1:17">
      <c r="A1852"/>
      <c r="B1852"/>
      <c r="C1852"/>
      <c r="D1852"/>
      <c r="E1852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  <c r="Q1852" s="58"/>
    </row>
    <row r="1853" spans="1:17">
      <c r="A1853"/>
      <c r="B1853"/>
      <c r="C1853"/>
      <c r="D1853"/>
      <c r="E1853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  <c r="Q1853" s="58"/>
    </row>
    <row r="1854" spans="1:17">
      <c r="A1854"/>
      <c r="B1854"/>
      <c r="C1854"/>
      <c r="D1854"/>
      <c r="E1854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  <c r="Q1854" s="58"/>
    </row>
    <row r="1855" spans="1:17">
      <c r="A1855"/>
      <c r="B1855"/>
      <c r="C1855"/>
      <c r="D1855"/>
      <c r="E1855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  <c r="Q1855" s="58"/>
    </row>
    <row r="1856" spans="1:17">
      <c r="A1856"/>
      <c r="B1856"/>
      <c r="C1856"/>
      <c r="D1856"/>
      <c r="E1856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  <c r="Q1856" s="58"/>
    </row>
    <row r="1857" spans="1:17">
      <c r="A1857"/>
      <c r="B1857"/>
      <c r="C1857"/>
      <c r="D1857"/>
      <c r="E1857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  <c r="Q1857" s="58"/>
    </row>
    <row r="1858" spans="1:17">
      <c r="A1858"/>
      <c r="B1858"/>
      <c r="C1858"/>
      <c r="D1858"/>
      <c r="E18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  <c r="Q1858" s="58"/>
    </row>
    <row r="1859" spans="1:17">
      <c r="A1859"/>
      <c r="B1859"/>
      <c r="C1859"/>
      <c r="D1859"/>
      <c r="E1859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</row>
    <row r="1860" spans="1:17">
      <c r="A1860"/>
      <c r="B1860"/>
      <c r="C1860"/>
      <c r="D1860"/>
      <c r="E1860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  <c r="Q1860" s="58"/>
    </row>
    <row r="1861" spans="1:17">
      <c r="A1861"/>
      <c r="B1861"/>
      <c r="C1861"/>
      <c r="D1861"/>
      <c r="E1861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  <c r="Q1861" s="58"/>
    </row>
    <row r="1862" spans="1:17">
      <c r="A1862"/>
      <c r="B1862"/>
      <c r="C1862"/>
      <c r="D1862"/>
      <c r="E1862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  <c r="Q1862" s="58"/>
    </row>
    <row r="1863" spans="1:17">
      <c r="A1863"/>
      <c r="B1863"/>
      <c r="C1863"/>
      <c r="D1863"/>
      <c r="E1863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  <c r="Q1863" s="58"/>
    </row>
    <row r="1864" spans="1:17">
      <c r="A1864"/>
      <c r="B1864"/>
      <c r="C1864"/>
      <c r="D1864"/>
      <c r="E1864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  <c r="Q1864" s="58"/>
    </row>
    <row r="1865" spans="1:17">
      <c r="A1865"/>
      <c r="B1865"/>
      <c r="C1865"/>
      <c r="D1865"/>
      <c r="E1865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  <c r="Q1865" s="58"/>
    </row>
    <row r="1866" spans="1:17">
      <c r="A1866"/>
      <c r="B1866"/>
      <c r="C1866"/>
      <c r="D1866"/>
      <c r="E1866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  <c r="Q1866" s="58"/>
    </row>
    <row r="1867" spans="1:17">
      <c r="A1867"/>
      <c r="B1867"/>
      <c r="C1867"/>
      <c r="D1867"/>
      <c r="E1867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  <c r="Q1867" s="58"/>
    </row>
    <row r="1868" spans="1:17">
      <c r="A1868"/>
      <c r="B1868"/>
      <c r="C1868"/>
      <c r="D1868"/>
      <c r="E186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  <c r="Q1868" s="58"/>
    </row>
    <row r="1869" spans="1:17">
      <c r="A1869"/>
      <c r="B1869"/>
      <c r="C1869"/>
      <c r="D1869"/>
      <c r="E1869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</row>
    <row r="1870" spans="1:17">
      <c r="A1870"/>
      <c r="B1870"/>
      <c r="C1870"/>
      <c r="D1870"/>
      <c r="E1870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  <c r="Q1870" s="58"/>
    </row>
    <row r="1871" spans="1:17">
      <c r="A1871"/>
      <c r="B1871"/>
      <c r="C1871"/>
      <c r="D1871"/>
      <c r="E1871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  <c r="Q1871" s="58"/>
    </row>
    <row r="1872" spans="1:17">
      <c r="A1872"/>
      <c r="B1872"/>
      <c r="C1872"/>
      <c r="D1872"/>
      <c r="E1872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</row>
    <row r="1873" spans="1:17">
      <c r="A1873"/>
      <c r="B1873"/>
      <c r="C1873"/>
      <c r="D1873"/>
      <c r="E1873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</row>
    <row r="1874" spans="1:17">
      <c r="A1874"/>
      <c r="B1874"/>
      <c r="C1874"/>
      <c r="D1874"/>
      <c r="E1874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</row>
    <row r="1875" spans="1:17">
      <c r="A1875"/>
      <c r="B1875"/>
      <c r="C1875"/>
      <c r="D1875"/>
      <c r="E1875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</row>
    <row r="1876" spans="1:17">
      <c r="A1876"/>
      <c r="B1876"/>
      <c r="C1876"/>
      <c r="D1876"/>
      <c r="E1876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</row>
    <row r="1877" spans="1:17">
      <c r="A1877"/>
      <c r="B1877"/>
      <c r="C1877"/>
      <c r="D1877"/>
      <c r="E1877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</row>
    <row r="1878" spans="1:17">
      <c r="A1878"/>
      <c r="B1878"/>
      <c r="C1878"/>
      <c r="D1878"/>
      <c r="E187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</row>
    <row r="1879" spans="1:17">
      <c r="A1879"/>
      <c r="B1879"/>
      <c r="C1879"/>
      <c r="D1879"/>
      <c r="E1879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</row>
    <row r="1880" spans="1:17">
      <c r="A1880"/>
      <c r="B1880"/>
      <c r="C1880"/>
      <c r="D1880"/>
      <c r="E1880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</row>
    <row r="1881" spans="1:17">
      <c r="A1881"/>
      <c r="B1881"/>
      <c r="C1881"/>
      <c r="D1881"/>
      <c r="E1881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</row>
    <row r="1882" spans="1:17">
      <c r="A1882"/>
      <c r="B1882"/>
      <c r="C1882"/>
      <c r="D1882"/>
      <c r="E1882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</row>
    <row r="1883" spans="1:17">
      <c r="A1883"/>
      <c r="B1883"/>
      <c r="C1883"/>
      <c r="D1883"/>
      <c r="E1883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</row>
    <row r="1884" spans="1:17">
      <c r="A1884"/>
      <c r="B1884"/>
      <c r="C1884"/>
      <c r="D1884"/>
      <c r="E1884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</row>
    <row r="1885" spans="1:17">
      <c r="A1885"/>
      <c r="B1885"/>
      <c r="C1885"/>
      <c r="D1885"/>
      <c r="E1885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</row>
    <row r="1886" spans="1:17">
      <c r="A1886"/>
      <c r="B1886"/>
      <c r="C1886"/>
      <c r="D1886"/>
      <c r="E1886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</row>
    <row r="1887" spans="1:17">
      <c r="A1887"/>
      <c r="B1887"/>
      <c r="C1887"/>
      <c r="D1887"/>
      <c r="E1887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</row>
    <row r="1888" spans="1:17">
      <c r="A1888"/>
      <c r="B1888"/>
      <c r="C1888"/>
      <c r="D1888"/>
      <c r="E188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</row>
    <row r="1889" spans="1:17">
      <c r="A1889"/>
      <c r="B1889"/>
      <c r="C1889"/>
      <c r="D1889"/>
      <c r="E1889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</row>
    <row r="1890" spans="1:17">
      <c r="A1890"/>
      <c r="B1890"/>
      <c r="C1890"/>
      <c r="D1890"/>
      <c r="E1890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</row>
    <row r="1891" spans="1:17">
      <c r="A1891"/>
      <c r="B1891"/>
      <c r="C1891"/>
      <c r="D1891"/>
      <c r="E1891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</row>
    <row r="1892" spans="1:17">
      <c r="A1892"/>
      <c r="B1892"/>
      <c r="C1892"/>
      <c r="D1892"/>
      <c r="E1892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</row>
    <row r="1893" spans="1:17">
      <c r="A1893"/>
      <c r="B1893"/>
      <c r="C1893"/>
      <c r="D1893"/>
      <c r="E1893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</row>
    <row r="1894" spans="1:17">
      <c r="A1894"/>
      <c r="B1894"/>
      <c r="C1894"/>
      <c r="D1894"/>
      <c r="E1894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</row>
    <row r="1895" spans="1:17">
      <c r="A1895"/>
      <c r="B1895"/>
      <c r="C1895"/>
      <c r="D1895"/>
      <c r="E1895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</row>
    <row r="1896" spans="1:17">
      <c r="A1896"/>
      <c r="B1896"/>
      <c r="C1896"/>
      <c r="D1896"/>
      <c r="E1896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</row>
    <row r="1897" spans="1:17">
      <c r="A1897"/>
      <c r="B1897"/>
      <c r="C1897"/>
      <c r="D1897"/>
      <c r="E1897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</row>
    <row r="1898" spans="1:17">
      <c r="A1898"/>
      <c r="B1898"/>
      <c r="C1898"/>
      <c r="D1898"/>
      <c r="E189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</row>
    <row r="1899" spans="1:17">
      <c r="A1899"/>
      <c r="B1899"/>
      <c r="C1899"/>
      <c r="D1899"/>
      <c r="E1899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</row>
    <row r="1900" spans="1:17">
      <c r="A1900"/>
      <c r="B1900"/>
      <c r="C1900"/>
      <c r="D1900"/>
      <c r="E1900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</row>
    <row r="1901" spans="1:17">
      <c r="A1901"/>
      <c r="B1901"/>
      <c r="C1901"/>
      <c r="D1901"/>
      <c r="E1901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</row>
    <row r="1902" spans="1:17">
      <c r="A1902"/>
      <c r="B1902"/>
      <c r="C1902"/>
      <c r="D1902"/>
      <c r="E1902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</row>
    <row r="1903" spans="1:17">
      <c r="A1903"/>
      <c r="B1903"/>
      <c r="C1903"/>
      <c r="D1903"/>
      <c r="E1903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</row>
    <row r="1904" spans="1:17">
      <c r="A1904"/>
      <c r="B1904"/>
      <c r="C1904"/>
      <c r="D1904"/>
      <c r="E1904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</row>
    <row r="1905" spans="1:17">
      <c r="A1905"/>
      <c r="B1905"/>
      <c r="C1905"/>
      <c r="D1905"/>
      <c r="E1905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</row>
    <row r="1906" spans="1:17">
      <c r="A1906"/>
      <c r="B1906"/>
      <c r="C1906"/>
      <c r="D1906"/>
      <c r="E1906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</row>
    <row r="1907" spans="1:17">
      <c r="A1907"/>
      <c r="B1907"/>
      <c r="C1907"/>
      <c r="D1907"/>
      <c r="E1907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</row>
    <row r="1908" spans="1:17">
      <c r="A1908"/>
      <c r="B1908"/>
      <c r="C1908"/>
      <c r="D1908"/>
      <c r="E190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</row>
    <row r="1909" spans="1:17">
      <c r="A1909"/>
      <c r="B1909"/>
      <c r="C1909"/>
      <c r="D1909"/>
      <c r="E1909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</row>
    <row r="1910" spans="1:17">
      <c r="A1910"/>
      <c r="B1910"/>
      <c r="C1910"/>
      <c r="D1910"/>
      <c r="E1910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</row>
    <row r="1911" spans="1:17">
      <c r="A1911"/>
      <c r="B1911"/>
      <c r="C1911"/>
      <c r="D1911"/>
      <c r="E1911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</row>
    <row r="1912" spans="1:17">
      <c r="A1912"/>
      <c r="B1912"/>
      <c r="C1912"/>
      <c r="D1912"/>
      <c r="E1912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</row>
    <row r="1913" spans="1:17">
      <c r="A1913"/>
      <c r="B1913"/>
      <c r="C1913"/>
      <c r="D1913"/>
      <c r="E1913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</row>
    <row r="1914" spans="1:17">
      <c r="A1914"/>
      <c r="B1914"/>
      <c r="C1914"/>
      <c r="D1914"/>
      <c r="E1914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</row>
    <row r="1915" spans="1:17">
      <c r="A1915"/>
      <c r="B1915"/>
      <c r="C1915"/>
      <c r="D1915"/>
      <c r="E1915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</row>
    <row r="1916" spans="1:17">
      <c r="A1916"/>
      <c r="B1916"/>
      <c r="C1916"/>
      <c r="D1916"/>
      <c r="E1916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</row>
    <row r="1917" spans="1:17">
      <c r="A1917"/>
      <c r="B1917"/>
      <c r="C1917"/>
      <c r="D1917"/>
      <c r="E1917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</row>
    <row r="1918" spans="1:17">
      <c r="A1918"/>
      <c r="B1918"/>
      <c r="C1918"/>
      <c r="D1918"/>
      <c r="E191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</row>
    <row r="1919" spans="1:17">
      <c r="A1919"/>
      <c r="B1919"/>
      <c r="C1919"/>
      <c r="D1919"/>
      <c r="E1919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</row>
    <row r="1920" spans="1:17">
      <c r="A1920"/>
      <c r="B1920"/>
      <c r="C1920"/>
      <c r="D1920"/>
      <c r="E1920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</row>
    <row r="1921" spans="1:17">
      <c r="A1921"/>
      <c r="B1921"/>
      <c r="C1921"/>
      <c r="D1921"/>
      <c r="E1921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</row>
    <row r="1922" spans="1:17">
      <c r="A1922"/>
      <c r="B1922"/>
      <c r="C1922"/>
      <c r="D1922"/>
      <c r="E1922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</row>
    <row r="1923" spans="1:17">
      <c r="A1923"/>
      <c r="B1923"/>
      <c r="C1923"/>
      <c r="D1923"/>
      <c r="E1923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</row>
    <row r="1924" spans="1:17">
      <c r="A1924"/>
      <c r="B1924"/>
      <c r="C1924"/>
      <c r="D1924"/>
      <c r="E1924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</row>
    <row r="1925" spans="1:17">
      <c r="A1925"/>
      <c r="B1925"/>
      <c r="C1925"/>
      <c r="D1925"/>
      <c r="E1925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</row>
    <row r="1926" spans="1:17">
      <c r="A1926"/>
      <c r="B1926"/>
      <c r="C1926"/>
      <c r="D1926"/>
      <c r="E1926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</row>
    <row r="1927" spans="1:17">
      <c r="A1927"/>
      <c r="B1927"/>
      <c r="C1927"/>
      <c r="D1927"/>
      <c r="E1927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</row>
    <row r="1928" spans="1:17">
      <c r="A1928"/>
      <c r="B1928"/>
      <c r="C1928"/>
      <c r="D1928"/>
      <c r="E192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</row>
    <row r="1929" spans="1:17">
      <c r="A1929"/>
      <c r="B1929"/>
      <c r="C1929"/>
      <c r="D1929"/>
      <c r="E1929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</row>
    <row r="1930" spans="1:17">
      <c r="A1930"/>
      <c r="B1930"/>
      <c r="C1930"/>
      <c r="D1930"/>
      <c r="E1930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</row>
    <row r="1931" spans="1:17">
      <c r="A1931"/>
      <c r="B1931"/>
      <c r="C1931"/>
      <c r="D1931"/>
      <c r="E1931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</row>
    <row r="1932" spans="1:17">
      <c r="A1932"/>
      <c r="B1932"/>
      <c r="C1932"/>
      <c r="D1932"/>
      <c r="E1932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</row>
    <row r="1933" spans="1:17">
      <c r="A1933"/>
      <c r="B1933"/>
      <c r="C1933"/>
      <c r="D1933"/>
      <c r="E1933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</row>
    <row r="1934" spans="1:17">
      <c r="A1934"/>
      <c r="B1934"/>
      <c r="C1934"/>
      <c r="D1934"/>
      <c r="E1934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</row>
    <row r="1935" spans="1:17">
      <c r="A1935"/>
      <c r="B1935"/>
      <c r="C1935"/>
      <c r="D1935"/>
      <c r="E1935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</row>
    <row r="1936" spans="1:17">
      <c r="A1936"/>
      <c r="B1936"/>
      <c r="C1936"/>
      <c r="D1936"/>
      <c r="E1936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</row>
    <row r="1937" spans="1:17">
      <c r="A1937"/>
      <c r="B1937"/>
      <c r="C1937"/>
      <c r="D1937"/>
      <c r="E1937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</row>
    <row r="1938" spans="1:17">
      <c r="A1938"/>
      <c r="B1938"/>
      <c r="C1938"/>
      <c r="D1938"/>
      <c r="E193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</row>
    <row r="1939" spans="1:17">
      <c r="A1939"/>
      <c r="B1939"/>
      <c r="C1939"/>
      <c r="D1939"/>
      <c r="E1939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</row>
    <row r="1940" spans="1:17">
      <c r="A1940"/>
      <c r="B1940"/>
      <c r="C1940"/>
      <c r="D1940"/>
      <c r="E1940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</row>
    <row r="1941" spans="1:17">
      <c r="A1941"/>
      <c r="B1941"/>
      <c r="C1941"/>
      <c r="D1941"/>
      <c r="E1941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</row>
    <row r="1942" spans="1:17">
      <c r="A1942"/>
      <c r="B1942"/>
      <c r="C1942"/>
      <c r="D1942"/>
      <c r="E1942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</row>
    <row r="1943" spans="1:17">
      <c r="A1943"/>
      <c r="B1943"/>
      <c r="C1943"/>
      <c r="D1943"/>
      <c r="E1943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</row>
    <row r="1944" spans="1:17">
      <c r="A1944"/>
      <c r="B1944"/>
      <c r="C1944"/>
      <c r="D1944"/>
      <c r="E1944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</row>
    <row r="1945" spans="1:17">
      <c r="A1945"/>
      <c r="B1945"/>
      <c r="C1945"/>
      <c r="D1945"/>
      <c r="E1945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</row>
    <row r="1946" spans="1:17">
      <c r="A1946"/>
      <c r="B1946"/>
      <c r="C1946"/>
      <c r="D1946"/>
      <c r="E1946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</row>
    <row r="1947" spans="1:17">
      <c r="A1947"/>
      <c r="B1947"/>
      <c r="C1947"/>
      <c r="D1947"/>
      <c r="E1947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</row>
    <row r="1948" spans="1:17">
      <c r="A1948"/>
      <c r="B1948"/>
      <c r="C1948"/>
      <c r="D1948"/>
      <c r="E194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</row>
    <row r="1949" spans="1:17">
      <c r="A1949"/>
      <c r="B1949"/>
      <c r="C1949"/>
      <c r="D1949"/>
      <c r="E1949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</row>
    <row r="1950" spans="1:17">
      <c r="A1950"/>
      <c r="B1950"/>
      <c r="C1950"/>
      <c r="D1950"/>
      <c r="E1950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</row>
    <row r="1951" spans="1:17">
      <c r="A1951"/>
      <c r="B1951"/>
      <c r="C1951"/>
      <c r="D1951"/>
      <c r="E1951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</row>
    <row r="1952" spans="1:17">
      <c r="A1952"/>
      <c r="B1952"/>
      <c r="C1952"/>
      <c r="D1952"/>
      <c r="E1952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</row>
    <row r="1953" spans="1:17">
      <c r="A1953"/>
      <c r="B1953"/>
      <c r="C1953"/>
      <c r="D1953"/>
      <c r="E1953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</row>
    <row r="1954" spans="1:17">
      <c r="A1954"/>
      <c r="B1954"/>
      <c r="C1954"/>
      <c r="D1954"/>
      <c r="E1954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</row>
    <row r="1955" spans="1:17">
      <c r="A1955"/>
      <c r="B1955"/>
      <c r="C1955"/>
      <c r="D1955"/>
      <c r="E1955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</row>
    <row r="1956" spans="1:17">
      <c r="A1956"/>
      <c r="B1956"/>
      <c r="C1956"/>
      <c r="D1956"/>
      <c r="E1956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</row>
    <row r="1957" spans="1:17">
      <c r="A1957"/>
      <c r="B1957"/>
      <c r="C1957"/>
      <c r="D1957"/>
      <c r="E1957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</row>
    <row r="1958" spans="1:17">
      <c r="A1958"/>
      <c r="B1958"/>
      <c r="C1958"/>
      <c r="D1958"/>
      <c r="E19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</row>
    <row r="1959" spans="1:17">
      <c r="A1959"/>
      <c r="B1959"/>
      <c r="C1959"/>
      <c r="D1959"/>
      <c r="E1959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</row>
    <row r="1960" spans="1:17">
      <c r="A1960"/>
      <c r="B1960"/>
      <c r="C1960"/>
      <c r="D1960"/>
      <c r="E1960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</row>
    <row r="1961" spans="1:17">
      <c r="A1961"/>
      <c r="B1961"/>
      <c r="C1961"/>
      <c r="D1961"/>
      <c r="E1961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</row>
    <row r="1962" spans="1:17">
      <c r="A1962"/>
      <c r="B1962"/>
      <c r="C1962"/>
      <c r="D1962"/>
      <c r="E1962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</row>
    <row r="1963" spans="1:17">
      <c r="A1963"/>
      <c r="B1963"/>
      <c r="C1963"/>
      <c r="D1963"/>
      <c r="E1963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</row>
    <row r="1964" spans="1:17">
      <c r="A1964"/>
      <c r="B1964"/>
      <c r="C1964"/>
      <c r="D1964"/>
      <c r="E1964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</row>
    <row r="1965" spans="1:17">
      <c r="A1965"/>
      <c r="B1965"/>
      <c r="C1965"/>
      <c r="D1965"/>
      <c r="E1965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</row>
    <row r="1966" spans="1:17">
      <c r="A1966"/>
      <c r="B1966"/>
      <c r="C1966"/>
      <c r="D1966"/>
      <c r="E1966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</row>
    <row r="1967" spans="1:17">
      <c r="A1967"/>
      <c r="B1967"/>
      <c r="C1967"/>
      <c r="D1967"/>
      <c r="E1967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</row>
    <row r="1968" spans="1:17">
      <c r="A1968"/>
      <c r="B1968"/>
      <c r="C1968"/>
      <c r="D1968"/>
      <c r="E196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</row>
    <row r="1969" spans="1:17">
      <c r="A1969"/>
      <c r="B1969"/>
      <c r="C1969"/>
      <c r="D1969"/>
      <c r="E1969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</row>
    <row r="1970" spans="1:17">
      <c r="A1970"/>
      <c r="B1970"/>
      <c r="C1970"/>
      <c r="D1970"/>
      <c r="E1970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</row>
    <row r="1971" spans="1:17">
      <c r="A1971"/>
      <c r="B1971"/>
      <c r="C1971"/>
      <c r="D1971"/>
      <c r="E1971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</row>
    <row r="1972" spans="1:17">
      <c r="A1972"/>
      <c r="B1972"/>
      <c r="C1972"/>
      <c r="D1972"/>
      <c r="E1972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</row>
    <row r="1973" spans="1:17">
      <c r="A1973"/>
      <c r="B1973"/>
      <c r="C1973"/>
      <c r="D1973"/>
      <c r="E1973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</row>
    <row r="1974" spans="1:17">
      <c r="A1974"/>
      <c r="B1974"/>
      <c r="C1974"/>
      <c r="D1974"/>
      <c r="E1974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</row>
    <row r="1975" spans="1:17">
      <c r="A1975"/>
      <c r="B1975"/>
      <c r="C1975"/>
      <c r="D1975"/>
      <c r="E1975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</row>
    <row r="1976" spans="1:17">
      <c r="A1976"/>
      <c r="B1976"/>
      <c r="C1976"/>
      <c r="D1976"/>
      <c r="E1976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</row>
    <row r="1977" spans="1:17">
      <c r="A1977"/>
      <c r="B1977"/>
      <c r="C1977"/>
      <c r="D1977"/>
      <c r="E1977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</row>
    <row r="1978" spans="1:17">
      <c r="A1978"/>
      <c r="B1978"/>
      <c r="C1978"/>
      <c r="D1978"/>
      <c r="E197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</row>
    <row r="1979" spans="1:17">
      <c r="A1979"/>
      <c r="B1979"/>
      <c r="C1979"/>
      <c r="D1979"/>
      <c r="E1979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</row>
    <row r="1980" spans="1:17">
      <c r="A1980"/>
      <c r="B1980"/>
      <c r="C1980"/>
      <c r="D1980"/>
      <c r="E1980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</row>
    <row r="1981" spans="1:17">
      <c r="A1981"/>
      <c r="B1981"/>
      <c r="C1981"/>
      <c r="D1981"/>
      <c r="E1981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</row>
    <row r="1982" spans="1:17">
      <c r="A1982"/>
      <c r="B1982"/>
      <c r="C1982"/>
      <c r="D1982"/>
      <c r="E1982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</row>
    <row r="1983" spans="1:17">
      <c r="A1983"/>
      <c r="B1983"/>
      <c r="C1983"/>
      <c r="D1983"/>
      <c r="E1983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</row>
    <row r="1984" spans="1:17">
      <c r="A1984"/>
      <c r="B1984"/>
      <c r="C1984"/>
      <c r="D1984"/>
      <c r="E1984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</row>
    <row r="1985" spans="1:17">
      <c r="A1985"/>
      <c r="B1985"/>
      <c r="C1985"/>
      <c r="D1985"/>
      <c r="E1985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</row>
    <row r="1986" spans="1:17">
      <c r="A1986"/>
      <c r="B1986"/>
      <c r="C1986"/>
      <c r="D1986"/>
      <c r="E1986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</row>
    <row r="1987" spans="1:17">
      <c r="A1987"/>
      <c r="B1987"/>
      <c r="C1987"/>
      <c r="D1987"/>
      <c r="E1987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</row>
    <row r="1988" spans="1:17">
      <c r="A1988"/>
      <c r="B1988"/>
      <c r="C1988"/>
      <c r="D1988"/>
      <c r="E198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</row>
    <row r="1989" spans="1:17">
      <c r="A1989"/>
      <c r="B1989"/>
      <c r="C1989"/>
      <c r="D1989"/>
      <c r="E1989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</row>
    <row r="1990" spans="1:17">
      <c r="A1990"/>
      <c r="B1990"/>
      <c r="C1990"/>
      <c r="D1990"/>
      <c r="E1990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</row>
    <row r="1991" spans="1:17">
      <c r="A1991"/>
      <c r="B1991"/>
      <c r="C1991"/>
      <c r="D1991"/>
      <c r="E1991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</row>
    <row r="1992" spans="1:17">
      <c r="A1992"/>
      <c r="B1992"/>
      <c r="C1992"/>
      <c r="D1992"/>
      <c r="E1992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</row>
    <row r="1993" spans="1:17">
      <c r="A1993"/>
      <c r="B1993"/>
      <c r="C1993"/>
      <c r="D1993"/>
      <c r="E1993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</row>
    <row r="1994" spans="1:17">
      <c r="A1994"/>
      <c r="B1994"/>
      <c r="C1994"/>
      <c r="D1994"/>
      <c r="E1994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</row>
    <row r="1995" spans="1:17">
      <c r="A1995"/>
      <c r="B1995"/>
      <c r="C1995"/>
      <c r="D1995"/>
      <c r="E1995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</row>
    <row r="1996" spans="1:17">
      <c r="A1996"/>
      <c r="B1996"/>
      <c r="C1996"/>
      <c r="D1996"/>
      <c r="E1996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</row>
    <row r="1997" spans="1:17">
      <c r="A1997"/>
      <c r="B1997"/>
      <c r="C1997"/>
      <c r="D1997"/>
      <c r="E1997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</row>
    <row r="1998" spans="1:17">
      <c r="A1998"/>
      <c r="B1998"/>
      <c r="C1998"/>
      <c r="D1998"/>
      <c r="E199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</row>
    <row r="1999" spans="1:17">
      <c r="A1999"/>
      <c r="B1999"/>
      <c r="C1999"/>
      <c r="D1999"/>
      <c r="E1999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</row>
    <row r="2000" spans="1:17">
      <c r="A2000"/>
      <c r="B2000"/>
      <c r="C2000"/>
      <c r="D2000"/>
      <c r="E2000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</row>
    <row r="2001" spans="1:17">
      <c r="A2001"/>
      <c r="B2001"/>
      <c r="C2001"/>
      <c r="D2001"/>
      <c r="E2001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</row>
    <row r="2002" spans="1:17">
      <c r="A2002"/>
      <c r="B2002"/>
      <c r="C2002"/>
      <c r="D2002"/>
      <c r="E2002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</row>
    <row r="2003" spans="1:17">
      <c r="A2003"/>
      <c r="B2003"/>
      <c r="C2003"/>
      <c r="D2003"/>
      <c r="E2003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</row>
    <row r="2004" spans="1:17">
      <c r="A2004"/>
      <c r="B2004"/>
      <c r="C2004"/>
      <c r="D2004"/>
      <c r="E2004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</row>
    <row r="2005" spans="1:17">
      <c r="A2005"/>
      <c r="B2005"/>
      <c r="C2005"/>
      <c r="D2005"/>
      <c r="E2005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</row>
    <row r="2006" spans="1:17">
      <c r="A2006"/>
      <c r="B2006"/>
      <c r="C2006"/>
      <c r="D2006"/>
      <c r="E2006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</row>
    <row r="2007" spans="1:17">
      <c r="A2007"/>
      <c r="B2007"/>
      <c r="C2007"/>
      <c r="D2007"/>
      <c r="E2007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</row>
    <row r="2008" spans="1:17">
      <c r="A2008"/>
      <c r="B2008"/>
      <c r="C2008"/>
      <c r="D2008"/>
      <c r="E200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</row>
    <row r="2009" spans="1:17">
      <c r="A2009"/>
      <c r="B2009"/>
      <c r="C2009"/>
      <c r="D2009"/>
      <c r="E2009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</row>
    <row r="2010" spans="1:17">
      <c r="A2010"/>
      <c r="B2010"/>
      <c r="C2010"/>
      <c r="D2010"/>
      <c r="E2010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</row>
    <row r="2011" spans="1:17">
      <c r="A2011"/>
      <c r="B2011"/>
      <c r="C2011"/>
      <c r="D2011"/>
      <c r="E2011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</row>
    <row r="2012" spans="1:17">
      <c r="A2012"/>
      <c r="B2012"/>
      <c r="C2012"/>
      <c r="D2012"/>
      <c r="E2012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</row>
    <row r="2013" spans="1:17">
      <c r="A2013"/>
      <c r="B2013"/>
      <c r="C2013"/>
      <c r="D2013"/>
      <c r="E2013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</row>
    <row r="2014" spans="1:17">
      <c r="A2014"/>
      <c r="B2014"/>
      <c r="C2014"/>
      <c r="D2014"/>
      <c r="E2014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</row>
    <row r="2015" spans="1:17">
      <c r="A2015"/>
      <c r="B2015"/>
      <c r="C2015"/>
      <c r="D2015"/>
      <c r="E2015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</row>
    <row r="2016" spans="1:17">
      <c r="A2016"/>
      <c r="B2016"/>
      <c r="C2016"/>
      <c r="D2016"/>
      <c r="E2016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</row>
    <row r="2017" spans="1:17">
      <c r="A2017"/>
      <c r="B2017"/>
      <c r="C2017"/>
      <c r="D2017"/>
      <c r="E2017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</row>
    <row r="2018" spans="1:17">
      <c r="A2018"/>
      <c r="B2018"/>
      <c r="C2018"/>
      <c r="D2018"/>
      <c r="E201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</row>
    <row r="2019" spans="1:17">
      <c r="A2019"/>
      <c r="B2019"/>
      <c r="C2019"/>
      <c r="D2019"/>
      <c r="E2019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</row>
    <row r="2020" spans="1:17">
      <c r="A2020"/>
      <c r="B2020"/>
      <c r="C2020"/>
      <c r="D2020"/>
      <c r="E2020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  <c r="Q2020" s="58"/>
    </row>
    <row r="2021" spans="1:17">
      <c r="A2021"/>
      <c r="B2021"/>
      <c r="C2021"/>
      <c r="D2021"/>
      <c r="E2021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</row>
    <row r="2022" spans="1:17">
      <c r="A2022"/>
      <c r="B2022"/>
      <c r="C2022"/>
      <c r="D2022"/>
      <c r="E2022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</row>
    <row r="2023" spans="1:17">
      <c r="A2023"/>
      <c r="B2023"/>
      <c r="C2023"/>
      <c r="D2023"/>
      <c r="E2023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</row>
    <row r="2024" spans="1:17">
      <c r="A2024"/>
      <c r="B2024"/>
      <c r="C2024"/>
      <c r="D2024"/>
      <c r="E2024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</row>
    <row r="2025" spans="1:17">
      <c r="A2025"/>
      <c r="B2025"/>
      <c r="C2025"/>
      <c r="D2025"/>
      <c r="E2025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</row>
    <row r="2026" spans="1:17">
      <c r="A2026"/>
      <c r="B2026"/>
      <c r="C2026"/>
      <c r="D2026"/>
      <c r="E2026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</row>
    <row r="2027" spans="1:17">
      <c r="A2027"/>
      <c r="B2027"/>
      <c r="C2027"/>
      <c r="D2027"/>
      <c r="E2027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</row>
    <row r="2028" spans="1:17">
      <c r="A2028"/>
      <c r="B2028"/>
      <c r="C2028"/>
      <c r="D2028"/>
      <c r="E202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</row>
    <row r="2029" spans="1:17">
      <c r="A2029"/>
      <c r="B2029"/>
      <c r="C2029"/>
      <c r="D2029"/>
      <c r="E2029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</row>
    <row r="2030" spans="1:17">
      <c r="A2030"/>
      <c r="B2030"/>
      <c r="C2030"/>
      <c r="D2030"/>
      <c r="E2030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</row>
    <row r="2031" spans="1:17">
      <c r="A2031"/>
      <c r="B2031"/>
      <c r="C2031"/>
      <c r="D2031"/>
      <c r="E2031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</row>
    <row r="2032" spans="1:17">
      <c r="A2032"/>
      <c r="B2032"/>
      <c r="C2032"/>
      <c r="D2032"/>
      <c r="E2032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</row>
    <row r="2033" spans="1:17">
      <c r="A2033"/>
      <c r="B2033"/>
      <c r="C2033"/>
      <c r="D2033"/>
      <c r="E2033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  <c r="Q2033" s="58"/>
    </row>
    <row r="2034" spans="1:17">
      <c r="A2034"/>
      <c r="B2034"/>
      <c r="C2034"/>
      <c r="D2034"/>
      <c r="E2034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  <c r="Q2034" s="58"/>
    </row>
    <row r="2035" spans="1:17">
      <c r="A2035"/>
      <c r="B2035"/>
      <c r="C2035"/>
      <c r="D2035"/>
      <c r="E2035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</row>
    <row r="2036" spans="1:17">
      <c r="A2036"/>
      <c r="B2036"/>
      <c r="C2036"/>
      <c r="D2036"/>
      <c r="E2036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  <c r="Q2036" s="58"/>
    </row>
    <row r="2037" spans="1:17">
      <c r="A2037"/>
      <c r="B2037"/>
      <c r="C2037"/>
      <c r="D2037"/>
      <c r="E2037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  <c r="Q2037" s="58"/>
    </row>
    <row r="2038" spans="1:17">
      <c r="A2038"/>
      <c r="B2038"/>
      <c r="C2038"/>
      <c r="D2038"/>
      <c r="E203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  <c r="Q2038" s="58"/>
    </row>
    <row r="2039" spans="1:17">
      <c r="A2039"/>
      <c r="B2039"/>
      <c r="C2039"/>
      <c r="D2039"/>
      <c r="E2039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  <c r="Q2039" s="58"/>
    </row>
    <row r="2040" spans="1:17">
      <c r="A2040"/>
      <c r="B2040"/>
      <c r="C2040"/>
      <c r="D2040"/>
      <c r="E2040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  <c r="Q2040" s="58"/>
    </row>
    <row r="2041" spans="1:17">
      <c r="A2041"/>
      <c r="B2041"/>
      <c r="C2041"/>
      <c r="D2041"/>
      <c r="E2041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  <c r="Q2041" s="58"/>
    </row>
    <row r="2042" spans="1:17">
      <c r="A2042"/>
      <c r="B2042"/>
      <c r="C2042"/>
      <c r="D2042"/>
      <c r="E2042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  <c r="Q2042" s="58"/>
    </row>
    <row r="2043" spans="1:17">
      <c r="A2043"/>
      <c r="B2043"/>
      <c r="C2043"/>
      <c r="D2043"/>
      <c r="E2043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  <c r="Q2043" s="58"/>
    </row>
    <row r="2044" spans="1:17">
      <c r="A2044"/>
      <c r="B2044"/>
      <c r="C2044"/>
      <c r="D2044"/>
      <c r="E2044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  <c r="Q2044" s="58"/>
    </row>
    <row r="2045" spans="1:17">
      <c r="A2045"/>
      <c r="B2045"/>
      <c r="C2045"/>
      <c r="D2045"/>
      <c r="E2045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  <c r="Q2045" s="58"/>
    </row>
    <row r="2046" spans="1:17">
      <c r="A2046"/>
      <c r="B2046"/>
      <c r="C2046"/>
      <c r="D2046"/>
      <c r="E2046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  <c r="Q2046" s="58"/>
    </row>
    <row r="2047" spans="1:17">
      <c r="A2047"/>
      <c r="B2047"/>
      <c r="C2047"/>
      <c r="D2047"/>
      <c r="E2047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  <c r="Q2047" s="58"/>
    </row>
    <row r="2048" spans="1:17">
      <c r="A2048"/>
      <c r="B2048"/>
      <c r="C2048"/>
      <c r="D2048"/>
      <c r="E204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  <c r="Q2048" s="58"/>
    </row>
    <row r="2049" spans="1:17">
      <c r="A2049"/>
      <c r="B2049"/>
      <c r="C2049"/>
      <c r="D2049"/>
      <c r="E2049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  <c r="Q2049" s="58"/>
    </row>
    <row r="2050" spans="1:17">
      <c r="A2050"/>
      <c r="B2050"/>
      <c r="C2050"/>
      <c r="D2050"/>
      <c r="E2050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  <c r="Q2050" s="58"/>
    </row>
    <row r="2051" spans="1:17">
      <c r="A2051"/>
      <c r="B2051"/>
      <c r="C2051"/>
      <c r="D2051"/>
      <c r="E2051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  <c r="Q2051" s="58"/>
    </row>
    <row r="2052" spans="1:17">
      <c r="A2052"/>
      <c r="B2052"/>
      <c r="C2052"/>
      <c r="D2052"/>
      <c r="E2052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  <c r="Q2052" s="58"/>
    </row>
    <row r="2053" spans="1:17">
      <c r="A2053"/>
      <c r="B2053"/>
      <c r="C2053"/>
      <c r="D2053"/>
      <c r="E2053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  <c r="Q2053" s="58"/>
    </row>
    <row r="2054" spans="1:17">
      <c r="A2054"/>
      <c r="B2054"/>
      <c r="C2054"/>
      <c r="D2054"/>
      <c r="E2054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  <c r="Q2054" s="58"/>
    </row>
    <row r="2055" spans="1:17">
      <c r="A2055"/>
      <c r="B2055"/>
      <c r="C2055"/>
      <c r="D2055"/>
      <c r="E2055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  <c r="Q2055" s="58"/>
    </row>
    <row r="2056" spans="1:17">
      <c r="A2056"/>
      <c r="B2056"/>
      <c r="C2056"/>
      <c r="D2056"/>
      <c r="E2056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  <c r="Q2056" s="58"/>
    </row>
    <row r="2057" spans="1:17">
      <c r="A2057"/>
      <c r="B2057"/>
      <c r="C2057"/>
      <c r="D2057"/>
      <c r="E2057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  <c r="Q2057" s="58"/>
    </row>
    <row r="2058" spans="1:17">
      <c r="A2058"/>
      <c r="B2058"/>
      <c r="C2058"/>
      <c r="D2058"/>
      <c r="E20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  <c r="Q2058" s="58"/>
    </row>
    <row r="2059" spans="1:17">
      <c r="A2059"/>
      <c r="B2059"/>
      <c r="C2059"/>
      <c r="D2059"/>
      <c r="E2059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  <c r="Q2059" s="58"/>
    </row>
    <row r="2060" spans="1:17">
      <c r="A2060"/>
      <c r="B2060"/>
      <c r="C2060"/>
      <c r="D2060"/>
      <c r="E2060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  <c r="Q2060" s="58"/>
    </row>
    <row r="2061" spans="1:17">
      <c r="A2061"/>
      <c r="B2061"/>
      <c r="C2061"/>
      <c r="D2061"/>
      <c r="E2061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  <c r="Q2061" s="58"/>
    </row>
    <row r="2062" spans="1:17">
      <c r="A2062"/>
      <c r="B2062"/>
      <c r="C2062"/>
      <c r="D2062"/>
      <c r="E2062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  <c r="Q2062" s="58"/>
    </row>
    <row r="2063" spans="1:17">
      <c r="A2063"/>
      <c r="B2063"/>
      <c r="C2063"/>
      <c r="D2063"/>
      <c r="E2063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  <c r="Q2063" s="58"/>
    </row>
    <row r="2064" spans="1:17">
      <c r="A2064"/>
      <c r="B2064"/>
      <c r="C2064"/>
      <c r="D2064"/>
      <c r="E2064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  <c r="Q2064" s="58"/>
    </row>
    <row r="2065" spans="1:17">
      <c r="A2065"/>
      <c r="B2065"/>
      <c r="C2065"/>
      <c r="D2065"/>
      <c r="E2065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</row>
    <row r="2066" spans="1:17">
      <c r="A2066"/>
      <c r="B2066"/>
      <c r="C2066"/>
      <c r="D2066"/>
      <c r="E2066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  <c r="Q2066" s="58"/>
    </row>
    <row r="2067" spans="1:17">
      <c r="A2067"/>
      <c r="B2067"/>
      <c r="C2067"/>
      <c r="D2067"/>
      <c r="E2067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  <c r="Q2067" s="58"/>
    </row>
    <row r="2068" spans="1:17">
      <c r="A2068"/>
      <c r="B2068"/>
      <c r="C2068"/>
      <c r="D2068"/>
      <c r="E206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  <c r="Q2068" s="58"/>
    </row>
    <row r="2069" spans="1:17">
      <c r="A2069"/>
      <c r="B2069"/>
      <c r="C2069"/>
      <c r="D2069"/>
      <c r="E2069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  <c r="Q2069" s="58"/>
    </row>
    <row r="2070" spans="1:17">
      <c r="A2070"/>
      <c r="B2070"/>
      <c r="C2070"/>
      <c r="D2070"/>
      <c r="E2070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  <c r="Q2070" s="58"/>
    </row>
    <row r="2071" spans="1:17">
      <c r="A2071"/>
      <c r="B2071"/>
      <c r="C2071"/>
      <c r="D2071"/>
      <c r="E2071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  <c r="Q2071" s="58"/>
    </row>
    <row r="2072" spans="1:17">
      <c r="A2072"/>
      <c r="B2072"/>
      <c r="C2072"/>
      <c r="D2072"/>
      <c r="E2072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  <c r="Q2072" s="58"/>
    </row>
    <row r="2073" spans="1:17">
      <c r="A2073"/>
      <c r="B2073"/>
      <c r="C2073"/>
      <c r="D2073"/>
      <c r="E2073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  <c r="Q2073" s="58"/>
    </row>
    <row r="2074" spans="1:17">
      <c r="A2074"/>
      <c r="B2074"/>
      <c r="C2074"/>
      <c r="D2074"/>
      <c r="E2074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  <c r="Q2074" s="58"/>
    </row>
    <row r="2075" spans="1:17">
      <c r="A2075"/>
      <c r="B2075"/>
      <c r="C2075"/>
      <c r="D2075"/>
      <c r="E2075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  <c r="Q2075" s="58"/>
    </row>
    <row r="2076" spans="1:17">
      <c r="A2076"/>
      <c r="B2076"/>
      <c r="C2076"/>
      <c r="D2076"/>
      <c r="E2076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  <c r="Q2076" s="58"/>
    </row>
    <row r="2077" spans="1:17">
      <c r="A2077"/>
      <c r="B2077"/>
      <c r="C2077"/>
      <c r="D2077"/>
      <c r="E2077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  <c r="Q2077" s="58"/>
    </row>
    <row r="2078" spans="1:17">
      <c r="A2078"/>
      <c r="B2078"/>
      <c r="C2078"/>
      <c r="D2078"/>
      <c r="E207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  <c r="Q2078" s="58"/>
    </row>
    <row r="2079" spans="1:17">
      <c r="A2079"/>
      <c r="B2079"/>
      <c r="C2079"/>
      <c r="D2079"/>
      <c r="E2079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  <c r="Q2079" s="58"/>
    </row>
    <row r="2080" spans="1:17">
      <c r="A2080"/>
      <c r="B2080"/>
      <c r="C2080"/>
      <c r="D2080"/>
      <c r="E2080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  <c r="Q2080" s="58"/>
    </row>
    <row r="2081" spans="1:17">
      <c r="A2081"/>
      <c r="B2081"/>
      <c r="C2081"/>
      <c r="D2081"/>
      <c r="E2081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  <c r="Q2081" s="58"/>
    </row>
    <row r="2082" spans="1:17">
      <c r="A2082"/>
      <c r="B2082"/>
      <c r="C2082"/>
      <c r="D2082"/>
      <c r="E2082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  <c r="Q2082" s="58"/>
    </row>
    <row r="2083" spans="1:17">
      <c r="A2083"/>
      <c r="B2083"/>
      <c r="C2083"/>
      <c r="D2083"/>
      <c r="E2083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  <c r="Q2083" s="58"/>
    </row>
    <row r="2084" spans="1:17">
      <c r="A2084"/>
      <c r="B2084"/>
      <c r="C2084"/>
      <c r="D2084"/>
      <c r="E2084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  <c r="Q2084" s="58"/>
    </row>
    <row r="2085" spans="1:17">
      <c r="A2085"/>
      <c r="B2085"/>
      <c r="C2085"/>
      <c r="D2085"/>
      <c r="E2085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  <c r="Q2085" s="58"/>
    </row>
    <row r="2086" spans="1:17">
      <c r="A2086"/>
      <c r="B2086"/>
      <c r="C2086"/>
      <c r="D2086"/>
      <c r="E2086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  <c r="Q2086" s="58"/>
    </row>
    <row r="2087" spans="1:17">
      <c r="A2087"/>
      <c r="B2087"/>
      <c r="C2087"/>
      <c r="D2087"/>
      <c r="E2087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  <c r="Q2087" s="58"/>
    </row>
    <row r="2088" spans="1:17">
      <c r="A2088"/>
      <c r="B2088"/>
      <c r="C2088"/>
      <c r="D2088"/>
      <c r="E208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  <c r="Q2088" s="58"/>
    </row>
    <row r="2089" spans="1:17">
      <c r="A2089"/>
      <c r="B2089"/>
      <c r="C2089"/>
      <c r="D2089"/>
      <c r="E2089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  <c r="Q2089" s="58"/>
    </row>
    <row r="2090" spans="1:17">
      <c r="A2090"/>
      <c r="B2090"/>
      <c r="C2090"/>
      <c r="D2090"/>
      <c r="E2090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  <c r="Q2090" s="58"/>
    </row>
    <row r="2091" spans="1:17">
      <c r="A2091"/>
      <c r="B2091"/>
      <c r="C2091"/>
      <c r="D2091"/>
      <c r="E2091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  <c r="Q2091" s="58"/>
    </row>
    <row r="2092" spans="1:17">
      <c r="A2092"/>
      <c r="B2092"/>
      <c r="C2092"/>
      <c r="D2092"/>
      <c r="E2092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  <c r="Q2092" s="58"/>
    </row>
    <row r="2093" spans="1:17">
      <c r="A2093"/>
      <c r="B2093"/>
      <c r="C2093"/>
      <c r="D2093"/>
      <c r="E2093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  <c r="Q2093" s="58"/>
    </row>
    <row r="2094" spans="1:17">
      <c r="A2094"/>
      <c r="B2094"/>
      <c r="C2094"/>
      <c r="D2094"/>
      <c r="E2094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  <c r="Q2094" s="58"/>
    </row>
    <row r="2095" spans="1:17">
      <c r="A2095"/>
      <c r="B2095"/>
      <c r="C2095"/>
      <c r="D2095"/>
      <c r="E2095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  <c r="Q2095" s="58"/>
    </row>
    <row r="2096" spans="1:17">
      <c r="A2096"/>
      <c r="B2096"/>
      <c r="C2096"/>
      <c r="D2096"/>
      <c r="E2096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  <c r="Q2096" s="58"/>
    </row>
    <row r="2097" spans="1:17">
      <c r="A2097"/>
      <c r="B2097"/>
      <c r="C2097"/>
      <c r="D2097"/>
      <c r="E2097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  <c r="Q2097" s="58"/>
    </row>
    <row r="2098" spans="1:17">
      <c r="A2098"/>
      <c r="B2098"/>
      <c r="C2098"/>
      <c r="D2098"/>
      <c r="E209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  <c r="Q2098" s="58"/>
    </row>
    <row r="2099" spans="1:17">
      <c r="A2099"/>
      <c r="B2099"/>
      <c r="C2099"/>
      <c r="D2099"/>
      <c r="E2099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  <c r="Q2099" s="58"/>
    </row>
    <row r="2100" spans="1:17">
      <c r="A2100"/>
      <c r="B2100"/>
      <c r="C2100"/>
      <c r="D2100"/>
      <c r="E2100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  <c r="Q2100" s="58"/>
    </row>
    <row r="2101" spans="1:17">
      <c r="A2101"/>
      <c r="B2101"/>
      <c r="C2101"/>
      <c r="D2101"/>
      <c r="E2101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  <c r="Q2101" s="58"/>
    </row>
    <row r="2102" spans="1:17">
      <c r="A2102"/>
      <c r="B2102"/>
      <c r="C2102"/>
      <c r="D2102"/>
      <c r="E2102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  <c r="Q2102" s="58"/>
    </row>
    <row r="2103" spans="1:17">
      <c r="A2103"/>
      <c r="B2103"/>
      <c r="C2103"/>
      <c r="D2103"/>
      <c r="E2103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  <c r="Q2103" s="58"/>
    </row>
    <row r="2104" spans="1:17">
      <c r="A2104"/>
      <c r="B2104"/>
      <c r="C2104"/>
      <c r="D2104"/>
      <c r="E2104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</row>
    <row r="2105" spans="1:17">
      <c r="A2105"/>
      <c r="B2105"/>
      <c r="C2105"/>
      <c r="D2105"/>
      <c r="E2105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</row>
    <row r="2106" spans="1:17">
      <c r="A2106"/>
      <c r="B2106"/>
      <c r="C2106"/>
      <c r="D2106"/>
      <c r="E2106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</row>
    <row r="2107" spans="1:17">
      <c r="A2107"/>
      <c r="B2107"/>
      <c r="C2107"/>
      <c r="D2107"/>
      <c r="E2107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</row>
    <row r="2108" spans="1:17">
      <c r="A2108"/>
      <c r="B2108"/>
      <c r="C2108"/>
      <c r="D2108"/>
      <c r="E210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</row>
    <row r="2109" spans="1:17">
      <c r="A2109"/>
      <c r="B2109"/>
      <c r="C2109"/>
      <c r="D2109"/>
      <c r="E2109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</row>
    <row r="2110" spans="1:17">
      <c r="A2110"/>
      <c r="B2110"/>
      <c r="C2110"/>
      <c r="D2110"/>
      <c r="E2110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</row>
    <row r="2111" spans="1:17">
      <c r="A2111"/>
      <c r="B2111"/>
      <c r="C2111"/>
      <c r="D2111"/>
      <c r="E2111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</row>
    <row r="2112" spans="1:17">
      <c r="A2112"/>
      <c r="B2112"/>
      <c r="C2112"/>
      <c r="D2112"/>
      <c r="E2112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</row>
    <row r="2113" spans="1:17">
      <c r="A2113"/>
      <c r="B2113"/>
      <c r="C2113"/>
      <c r="D2113"/>
      <c r="E2113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</row>
    <row r="2114" spans="1:17">
      <c r="A2114"/>
      <c r="B2114"/>
      <c r="C2114"/>
      <c r="D2114"/>
      <c r="E2114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</row>
    <row r="2115" spans="1:17">
      <c r="A2115"/>
      <c r="B2115"/>
      <c r="C2115"/>
      <c r="D2115"/>
      <c r="E2115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</row>
    <row r="2116" spans="1:17">
      <c r="A2116"/>
      <c r="B2116"/>
      <c r="C2116"/>
      <c r="D2116"/>
      <c r="E2116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</row>
    <row r="2117" spans="1:17">
      <c r="A2117"/>
      <c r="B2117"/>
      <c r="C2117"/>
      <c r="D2117"/>
      <c r="E2117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</row>
    <row r="2118" spans="1:17">
      <c r="A2118"/>
      <c r="B2118"/>
      <c r="C2118"/>
      <c r="D2118"/>
      <c r="E211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</row>
    <row r="2119" spans="1:17">
      <c r="A2119"/>
      <c r="B2119"/>
      <c r="C2119"/>
      <c r="D2119"/>
      <c r="E2119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</row>
    <row r="2120" spans="1:17">
      <c r="A2120"/>
      <c r="B2120"/>
      <c r="C2120"/>
      <c r="D2120"/>
      <c r="E2120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</row>
    <row r="2121" spans="1:17">
      <c r="A2121"/>
      <c r="B2121"/>
      <c r="C2121"/>
      <c r="D2121"/>
      <c r="E2121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</row>
    <row r="2122" spans="1:17">
      <c r="A2122"/>
      <c r="B2122"/>
      <c r="C2122"/>
      <c r="D2122"/>
      <c r="E2122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</row>
    <row r="2123" spans="1:17">
      <c r="A2123"/>
      <c r="B2123"/>
      <c r="C2123"/>
      <c r="D2123"/>
      <c r="E2123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</row>
    <row r="2124" spans="1:17">
      <c r="A2124"/>
      <c r="B2124"/>
      <c r="C2124"/>
      <c r="D2124"/>
      <c r="E2124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</row>
    <row r="2125" spans="1:17">
      <c r="A2125"/>
      <c r="B2125"/>
      <c r="C2125"/>
      <c r="D2125"/>
      <c r="E2125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</row>
    <row r="2126" spans="1:17">
      <c r="A2126"/>
      <c r="B2126"/>
      <c r="C2126"/>
      <c r="D2126"/>
      <c r="E2126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</row>
    <row r="2127" spans="1:17">
      <c r="A2127"/>
      <c r="B2127"/>
      <c r="C2127"/>
      <c r="D2127"/>
      <c r="E2127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</row>
    <row r="2128" spans="1:17">
      <c r="A2128"/>
      <c r="B2128"/>
      <c r="C2128"/>
      <c r="D2128"/>
      <c r="E212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</row>
    <row r="2129" spans="1:17">
      <c r="A2129"/>
      <c r="B2129"/>
      <c r="C2129"/>
      <c r="D2129"/>
      <c r="E2129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</row>
    <row r="2130" spans="1:17">
      <c r="A2130"/>
      <c r="B2130"/>
      <c r="C2130"/>
      <c r="D2130"/>
      <c r="E2130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</row>
    <row r="2131" spans="1:17">
      <c r="A2131"/>
      <c r="B2131"/>
      <c r="C2131"/>
      <c r="D2131"/>
      <c r="E2131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  <c r="Q2131" s="58"/>
    </row>
    <row r="2132" spans="1:17">
      <c r="A2132"/>
      <c r="B2132"/>
      <c r="C2132"/>
      <c r="D2132"/>
      <c r="E2132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  <c r="Q2132" s="58"/>
    </row>
    <row r="2133" spans="1:17">
      <c r="A2133"/>
      <c r="B2133"/>
      <c r="C2133"/>
      <c r="D2133"/>
      <c r="E2133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  <c r="Q2133" s="58"/>
    </row>
    <row r="2134" spans="1:17">
      <c r="A2134"/>
      <c r="B2134"/>
      <c r="C2134"/>
      <c r="D2134"/>
      <c r="E2134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  <c r="Q2134" s="58"/>
    </row>
    <row r="2135" spans="1:17">
      <c r="A2135"/>
      <c r="B2135"/>
      <c r="C2135"/>
      <c r="D2135"/>
      <c r="E2135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  <c r="Q2135" s="58"/>
    </row>
    <row r="2136" spans="1:17">
      <c r="A2136"/>
      <c r="B2136"/>
      <c r="C2136"/>
      <c r="D2136"/>
      <c r="E2136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  <c r="Q2136" s="58"/>
    </row>
    <row r="2137" spans="1:17">
      <c r="A2137"/>
      <c r="B2137"/>
      <c r="C2137"/>
      <c r="D2137"/>
      <c r="E2137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  <c r="Q2137" s="58"/>
    </row>
    <row r="2138" spans="1:17">
      <c r="A2138"/>
      <c r="B2138"/>
      <c r="C2138"/>
      <c r="D2138"/>
      <c r="E213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  <c r="Q2138" s="58"/>
    </row>
    <row r="2139" spans="1:17">
      <c r="A2139"/>
      <c r="B2139"/>
      <c r="C2139"/>
      <c r="D2139"/>
      <c r="E2139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  <c r="Q2139" s="58"/>
    </row>
    <row r="2140" spans="1:17">
      <c r="A2140"/>
      <c r="B2140"/>
      <c r="C2140"/>
      <c r="D2140"/>
      <c r="E2140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  <c r="Q2140" s="58"/>
    </row>
    <row r="2141" spans="1:17">
      <c r="A2141"/>
      <c r="B2141"/>
      <c r="C2141"/>
      <c r="D2141"/>
      <c r="E2141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  <c r="Q2141" s="58"/>
    </row>
    <row r="2142" spans="1:17">
      <c r="A2142"/>
      <c r="B2142"/>
      <c r="C2142"/>
      <c r="D2142"/>
      <c r="E2142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  <c r="Q2142" s="58"/>
    </row>
    <row r="2143" spans="1:17">
      <c r="A2143"/>
      <c r="B2143"/>
      <c r="C2143"/>
      <c r="D2143"/>
      <c r="E2143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  <c r="Q2143" s="58"/>
    </row>
    <row r="2144" spans="1:17">
      <c r="A2144"/>
      <c r="B2144"/>
      <c r="C2144"/>
      <c r="D2144"/>
      <c r="E2144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  <c r="Q2144" s="58"/>
    </row>
    <row r="2145" spans="1:17">
      <c r="A2145"/>
      <c r="B2145"/>
      <c r="C2145"/>
      <c r="D2145"/>
      <c r="E2145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  <c r="Q2145" s="58"/>
    </row>
    <row r="2146" spans="1:17">
      <c r="A2146"/>
      <c r="B2146"/>
      <c r="C2146"/>
      <c r="D2146"/>
      <c r="E2146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  <c r="Q2146" s="58"/>
    </row>
    <row r="2147" spans="1:17">
      <c r="A2147"/>
      <c r="B2147"/>
      <c r="C2147"/>
      <c r="D2147"/>
      <c r="E2147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  <c r="Q2147" s="58"/>
    </row>
    <row r="2148" spans="1:17">
      <c r="A2148"/>
      <c r="B2148"/>
      <c r="C2148"/>
      <c r="D2148"/>
      <c r="E214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  <c r="Q2148" s="58"/>
    </row>
    <row r="2149" spans="1:17">
      <c r="A2149"/>
      <c r="B2149"/>
      <c r="C2149"/>
      <c r="D2149"/>
      <c r="E2149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  <c r="Q2149" s="58"/>
    </row>
    <row r="2150" spans="1:17">
      <c r="A2150"/>
      <c r="B2150"/>
      <c r="C2150"/>
      <c r="D2150"/>
      <c r="E2150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  <c r="Q2150" s="58"/>
    </row>
    <row r="2151" spans="1:17">
      <c r="A2151"/>
      <c r="B2151"/>
      <c r="C2151"/>
      <c r="D2151"/>
      <c r="E2151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  <c r="Q2151" s="58"/>
    </row>
    <row r="2152" spans="1:17">
      <c r="A2152"/>
      <c r="B2152"/>
      <c r="C2152"/>
      <c r="D2152"/>
      <c r="E2152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  <c r="Q2152" s="58"/>
    </row>
    <row r="2153" spans="1:17">
      <c r="A2153"/>
      <c r="B2153"/>
      <c r="C2153"/>
      <c r="D2153"/>
      <c r="E2153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  <c r="Q2153" s="58"/>
    </row>
    <row r="2154" spans="1:17">
      <c r="A2154"/>
      <c r="B2154"/>
      <c r="C2154"/>
      <c r="D2154"/>
      <c r="E2154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  <c r="Q2154" s="58"/>
    </row>
    <row r="2155" spans="1:17">
      <c r="A2155"/>
      <c r="B2155"/>
      <c r="C2155"/>
      <c r="D2155"/>
      <c r="E2155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  <c r="Q2155" s="58"/>
    </row>
    <row r="2156" spans="1:17">
      <c r="A2156"/>
      <c r="B2156"/>
      <c r="C2156"/>
      <c r="D2156"/>
      <c r="E2156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  <c r="Q2156" s="58"/>
    </row>
    <row r="2157" spans="1:17">
      <c r="A2157"/>
      <c r="B2157"/>
      <c r="C2157"/>
      <c r="D2157"/>
      <c r="E2157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  <c r="Q2157" s="58"/>
    </row>
    <row r="2158" spans="1:17">
      <c r="A2158"/>
      <c r="B2158"/>
      <c r="C2158"/>
      <c r="D2158"/>
      <c r="E21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  <c r="Q2158" s="58"/>
    </row>
    <row r="2159" spans="1:17">
      <c r="A2159"/>
      <c r="B2159"/>
      <c r="C2159"/>
      <c r="D2159"/>
      <c r="E2159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  <c r="Q2159" s="58"/>
    </row>
    <row r="2160" spans="1:17">
      <c r="A2160"/>
      <c r="B2160"/>
      <c r="C2160"/>
      <c r="D2160"/>
      <c r="E2160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  <c r="Q2160" s="58"/>
    </row>
    <row r="2161" spans="1:17">
      <c r="A2161"/>
      <c r="B2161"/>
      <c r="C2161"/>
      <c r="D2161"/>
      <c r="E2161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  <c r="Q2161" s="58"/>
    </row>
    <row r="2162" spans="1:17">
      <c r="A2162"/>
      <c r="B2162"/>
      <c r="C2162"/>
      <c r="D2162"/>
      <c r="E2162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  <c r="Q2162" s="58"/>
    </row>
    <row r="2163" spans="1:17">
      <c r="A2163"/>
      <c r="B2163"/>
      <c r="C2163"/>
      <c r="D2163"/>
      <c r="E2163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</row>
    <row r="2164" spans="1:17">
      <c r="A2164"/>
      <c r="B2164"/>
      <c r="C2164"/>
      <c r="D2164"/>
      <c r="E2164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  <c r="Q2164" s="58"/>
    </row>
    <row r="2165" spans="1:17">
      <c r="A2165"/>
      <c r="B2165"/>
      <c r="C2165"/>
      <c r="D2165"/>
      <c r="E2165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  <c r="Q2165" s="58"/>
    </row>
    <row r="2166" spans="1:17">
      <c r="A2166"/>
      <c r="B2166"/>
      <c r="C2166"/>
      <c r="D2166"/>
      <c r="E2166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  <c r="Q2166" s="58"/>
    </row>
    <row r="2167" spans="1:17">
      <c r="A2167"/>
      <c r="B2167"/>
      <c r="C2167"/>
      <c r="D2167"/>
      <c r="E2167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  <c r="Q2167" s="58"/>
    </row>
    <row r="2168" spans="1:17">
      <c r="A2168"/>
      <c r="B2168"/>
      <c r="C2168"/>
      <c r="D2168"/>
      <c r="E216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  <c r="Q2168" s="58"/>
    </row>
    <row r="2169" spans="1:17">
      <c r="A2169"/>
      <c r="B2169"/>
      <c r="C2169"/>
      <c r="D2169"/>
      <c r="E2169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  <c r="Q2169" s="58"/>
    </row>
    <row r="2170" spans="1:17">
      <c r="A2170"/>
      <c r="B2170"/>
      <c r="C2170"/>
      <c r="D2170"/>
      <c r="E2170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  <c r="Q2170" s="58"/>
    </row>
    <row r="2171" spans="1:17">
      <c r="A2171"/>
      <c r="B2171"/>
      <c r="C2171"/>
      <c r="D2171"/>
      <c r="E2171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  <c r="Q2171" s="58"/>
    </row>
    <row r="2172" spans="1:17">
      <c r="A2172"/>
      <c r="B2172"/>
      <c r="C2172"/>
      <c r="D2172"/>
      <c r="E2172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  <c r="Q2172" s="58"/>
    </row>
    <row r="2173" spans="1:17">
      <c r="A2173"/>
      <c r="B2173"/>
      <c r="C2173"/>
      <c r="D2173"/>
      <c r="E2173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  <c r="Q2173" s="58"/>
    </row>
    <row r="2174" spans="1:17">
      <c r="A2174"/>
      <c r="B2174"/>
      <c r="C2174"/>
      <c r="D2174"/>
      <c r="E2174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  <c r="Q2174" s="58"/>
    </row>
    <row r="2175" spans="1:17">
      <c r="A2175"/>
      <c r="B2175"/>
      <c r="C2175"/>
      <c r="D2175"/>
      <c r="E2175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  <c r="Q2175" s="58"/>
    </row>
    <row r="2176" spans="1:17">
      <c r="A2176"/>
      <c r="B2176"/>
      <c r="C2176"/>
      <c r="D2176"/>
      <c r="E2176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  <c r="Q2176" s="58"/>
    </row>
    <row r="2177" spans="1:17">
      <c r="A2177"/>
      <c r="B2177"/>
      <c r="C2177"/>
      <c r="D2177"/>
      <c r="E2177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  <c r="Q2177" s="58"/>
    </row>
    <row r="2178" spans="1:17">
      <c r="A2178"/>
      <c r="B2178"/>
      <c r="C2178"/>
      <c r="D2178"/>
      <c r="E217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  <c r="Q2178" s="58"/>
    </row>
    <row r="2179" spans="1:17">
      <c r="A2179"/>
      <c r="B2179"/>
      <c r="C2179"/>
      <c r="D2179"/>
      <c r="E2179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  <c r="Q2179" s="58"/>
    </row>
    <row r="2180" spans="1:17">
      <c r="A2180"/>
      <c r="B2180"/>
      <c r="C2180"/>
      <c r="D2180"/>
      <c r="E2180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  <c r="Q2180" s="58"/>
    </row>
    <row r="2181" spans="1:17">
      <c r="A2181"/>
      <c r="B2181"/>
      <c r="C2181"/>
      <c r="D2181"/>
      <c r="E2181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  <c r="Q2181" s="58"/>
    </row>
    <row r="2182" spans="1:17">
      <c r="A2182"/>
      <c r="B2182"/>
      <c r="C2182"/>
      <c r="D2182"/>
      <c r="E2182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</row>
    <row r="2183" spans="1:17">
      <c r="A2183"/>
      <c r="B2183"/>
      <c r="C2183"/>
      <c r="D2183"/>
      <c r="E2183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  <c r="Q2183" s="58"/>
    </row>
    <row r="2184" spans="1:17">
      <c r="A2184"/>
      <c r="B2184"/>
      <c r="C2184"/>
      <c r="D2184"/>
      <c r="E2184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  <c r="Q2184" s="58"/>
    </row>
    <row r="2185" spans="1:17">
      <c r="A2185"/>
      <c r="B2185"/>
      <c r="C2185"/>
      <c r="D2185"/>
      <c r="E2185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  <c r="Q2185" s="58"/>
    </row>
    <row r="2186" spans="1:17">
      <c r="A2186"/>
      <c r="B2186"/>
      <c r="C2186"/>
      <c r="D2186"/>
      <c r="E2186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  <c r="Q2186" s="58"/>
    </row>
    <row r="2187" spans="1:17">
      <c r="A2187"/>
      <c r="B2187"/>
      <c r="C2187"/>
      <c r="D2187"/>
      <c r="E2187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  <c r="Q2187" s="58"/>
    </row>
    <row r="2188" spans="1:17">
      <c r="A2188"/>
      <c r="B2188"/>
      <c r="C2188"/>
      <c r="D2188"/>
      <c r="E218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  <c r="Q2188" s="58"/>
    </row>
    <row r="2189" spans="1:17">
      <c r="A2189"/>
      <c r="B2189"/>
      <c r="C2189"/>
      <c r="D2189"/>
      <c r="E2189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</row>
    <row r="2190" spans="1:17">
      <c r="A2190"/>
      <c r="B2190"/>
      <c r="C2190"/>
      <c r="D2190"/>
      <c r="E2190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</row>
    <row r="2191" spans="1:17">
      <c r="A2191"/>
      <c r="B2191"/>
      <c r="C2191"/>
      <c r="D2191"/>
      <c r="E2191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</row>
    <row r="2192" spans="1:17">
      <c r="A2192"/>
      <c r="B2192"/>
      <c r="C2192"/>
      <c r="D2192"/>
      <c r="E2192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</row>
    <row r="2193" spans="1:17">
      <c r="A2193"/>
      <c r="B2193"/>
      <c r="C2193"/>
      <c r="D2193"/>
      <c r="E2193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</row>
    <row r="2194" spans="1:17">
      <c r="A2194"/>
      <c r="B2194"/>
      <c r="C2194"/>
      <c r="D2194"/>
      <c r="E2194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</row>
    <row r="2195" spans="1:17">
      <c r="A2195"/>
      <c r="B2195"/>
      <c r="C2195"/>
      <c r="D2195"/>
      <c r="E2195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</row>
    <row r="2196" spans="1:17">
      <c r="A2196"/>
      <c r="B2196"/>
      <c r="C2196"/>
      <c r="D2196"/>
      <c r="E2196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</row>
    <row r="2197" spans="1:17">
      <c r="A2197"/>
      <c r="B2197"/>
      <c r="C2197"/>
      <c r="D2197"/>
      <c r="E2197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</row>
    <row r="2198" spans="1:17">
      <c r="A2198"/>
      <c r="B2198"/>
      <c r="C2198"/>
      <c r="D2198"/>
      <c r="E219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</row>
    <row r="2199" spans="1:17">
      <c r="A2199"/>
      <c r="B2199"/>
      <c r="C2199"/>
      <c r="D2199"/>
      <c r="E2199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</row>
    <row r="2200" spans="1:17">
      <c r="A2200"/>
      <c r="B2200"/>
      <c r="C2200"/>
      <c r="D2200"/>
      <c r="E2200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</row>
    <row r="2201" spans="1:17">
      <c r="A2201"/>
      <c r="B2201"/>
      <c r="C2201"/>
      <c r="D2201"/>
      <c r="E2201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</row>
    <row r="2202" spans="1:17">
      <c r="A2202"/>
      <c r="B2202"/>
      <c r="C2202"/>
      <c r="D2202"/>
      <c r="E2202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</row>
    <row r="2203" spans="1:17">
      <c r="A2203"/>
      <c r="B2203"/>
      <c r="C2203"/>
      <c r="D2203"/>
      <c r="E2203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</row>
    <row r="2204" spans="1:17">
      <c r="A2204"/>
      <c r="B2204"/>
      <c r="C2204"/>
      <c r="D2204"/>
      <c r="E2204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</row>
    <row r="2205" spans="1:17">
      <c r="A2205"/>
      <c r="B2205"/>
      <c r="C2205"/>
      <c r="D2205"/>
      <c r="E2205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</row>
    <row r="2206" spans="1:17">
      <c r="A2206"/>
      <c r="B2206"/>
      <c r="C2206"/>
      <c r="D2206"/>
      <c r="E2206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</row>
    <row r="2207" spans="1:17">
      <c r="A2207"/>
      <c r="B2207"/>
      <c r="C2207"/>
      <c r="D2207"/>
      <c r="E2207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</row>
    <row r="2208" spans="1:17">
      <c r="A2208"/>
      <c r="B2208"/>
      <c r="C2208"/>
      <c r="D2208"/>
      <c r="E220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</row>
    <row r="2209" spans="1:17">
      <c r="A2209"/>
      <c r="B2209"/>
      <c r="C2209"/>
      <c r="D2209"/>
      <c r="E2209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</row>
    <row r="2210" spans="1:17">
      <c r="A2210"/>
      <c r="B2210"/>
      <c r="C2210"/>
      <c r="D2210"/>
      <c r="E2210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</row>
    <row r="2211" spans="1:17">
      <c r="A2211"/>
      <c r="B2211"/>
      <c r="C2211"/>
      <c r="D2211"/>
      <c r="E2211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</row>
    <row r="2212" spans="1:17">
      <c r="A2212"/>
      <c r="B2212"/>
      <c r="C2212"/>
      <c r="D2212"/>
      <c r="E2212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</row>
    <row r="2213" spans="1:17">
      <c r="A2213"/>
      <c r="B2213"/>
      <c r="C2213"/>
      <c r="D2213"/>
      <c r="E2213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</row>
    <row r="2214" spans="1:17">
      <c r="A2214"/>
      <c r="B2214"/>
      <c r="C2214"/>
      <c r="D2214"/>
      <c r="E2214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</row>
    <row r="2215" spans="1:17">
      <c r="A2215"/>
      <c r="B2215"/>
      <c r="C2215"/>
      <c r="D2215"/>
      <c r="E2215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</row>
    <row r="2216" spans="1:17">
      <c r="A2216"/>
      <c r="B2216"/>
      <c r="C2216"/>
      <c r="D2216"/>
      <c r="E2216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</row>
    <row r="2217" spans="1:17">
      <c r="A2217"/>
      <c r="B2217"/>
      <c r="C2217"/>
      <c r="D2217"/>
      <c r="E2217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</row>
    <row r="2218" spans="1:17">
      <c r="A2218"/>
      <c r="B2218"/>
      <c r="C2218"/>
      <c r="D2218"/>
      <c r="E221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</row>
    <row r="2219" spans="1:17">
      <c r="A2219"/>
      <c r="B2219"/>
      <c r="C2219"/>
      <c r="D2219"/>
      <c r="E2219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</row>
    <row r="2220" spans="1:17">
      <c r="A2220"/>
      <c r="B2220"/>
      <c r="C2220"/>
      <c r="D2220"/>
      <c r="E2220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</row>
    <row r="2221" spans="1:17">
      <c r="A2221"/>
      <c r="B2221"/>
      <c r="C2221"/>
      <c r="D2221"/>
      <c r="E2221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</row>
    <row r="2222" spans="1:17">
      <c r="A2222"/>
      <c r="B2222"/>
      <c r="C2222"/>
      <c r="D2222"/>
      <c r="E2222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</row>
    <row r="2223" spans="1:17">
      <c r="A2223"/>
      <c r="B2223"/>
      <c r="C2223"/>
      <c r="D2223"/>
      <c r="E2223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</row>
    <row r="2224" spans="1:17">
      <c r="A2224"/>
      <c r="B2224"/>
      <c r="C2224"/>
      <c r="D2224"/>
      <c r="E2224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</row>
    <row r="2225" spans="1:17">
      <c r="A2225"/>
      <c r="B2225"/>
      <c r="C2225"/>
      <c r="D2225"/>
      <c r="E2225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</row>
    <row r="2226" spans="1:17">
      <c r="A2226"/>
      <c r="B2226"/>
      <c r="C2226"/>
      <c r="D2226"/>
      <c r="E2226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</row>
    <row r="2227" spans="1:17">
      <c r="A2227"/>
      <c r="B2227"/>
      <c r="C2227"/>
      <c r="D2227"/>
      <c r="E2227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</row>
    <row r="2228" spans="1:17">
      <c r="A2228"/>
      <c r="B2228"/>
      <c r="C2228"/>
      <c r="D2228"/>
      <c r="E222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</row>
    <row r="2229" spans="1:17">
      <c r="A2229"/>
      <c r="B2229"/>
      <c r="C2229"/>
      <c r="D2229"/>
      <c r="E2229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</row>
    <row r="2230" spans="1:17">
      <c r="A2230"/>
      <c r="B2230"/>
      <c r="C2230"/>
      <c r="D2230"/>
      <c r="E2230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</row>
    <row r="2231" spans="1:17">
      <c r="A2231"/>
      <c r="B2231"/>
      <c r="C2231"/>
      <c r="D2231"/>
      <c r="E2231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</row>
    <row r="2232" spans="1:17">
      <c r="A2232"/>
      <c r="B2232"/>
      <c r="C2232"/>
      <c r="D2232"/>
      <c r="E2232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</row>
    <row r="2233" spans="1:17">
      <c r="A2233"/>
      <c r="B2233"/>
      <c r="C2233"/>
      <c r="D2233"/>
      <c r="E2233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</row>
    <row r="2234" spans="1:17">
      <c r="A2234"/>
      <c r="B2234"/>
      <c r="C2234"/>
      <c r="D2234"/>
      <c r="E2234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</row>
    <row r="2235" spans="1:17">
      <c r="A2235"/>
      <c r="B2235"/>
      <c r="C2235"/>
      <c r="D2235"/>
      <c r="E2235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</row>
    <row r="2236" spans="1:17">
      <c r="A2236"/>
      <c r="B2236"/>
      <c r="C2236"/>
      <c r="D2236"/>
      <c r="E2236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</row>
    <row r="2237" spans="1:17">
      <c r="A2237"/>
      <c r="B2237"/>
      <c r="C2237"/>
      <c r="D2237"/>
      <c r="E2237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</row>
    <row r="2238" spans="1:17">
      <c r="A2238"/>
      <c r="B2238"/>
      <c r="C2238"/>
      <c r="D2238"/>
      <c r="E223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</row>
    <row r="2239" spans="1:17">
      <c r="A2239"/>
      <c r="B2239"/>
      <c r="C2239"/>
      <c r="D2239"/>
      <c r="E2239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</row>
    <row r="2240" spans="1:17">
      <c r="A2240"/>
      <c r="B2240"/>
      <c r="C2240"/>
      <c r="D2240"/>
      <c r="E2240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</row>
    <row r="2241" spans="1:17">
      <c r="A2241"/>
      <c r="B2241"/>
      <c r="C2241"/>
      <c r="D2241"/>
      <c r="E2241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</row>
    <row r="2242" spans="1:17">
      <c r="A2242"/>
      <c r="B2242"/>
      <c r="C2242"/>
      <c r="D2242"/>
      <c r="E2242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</row>
    <row r="2243" spans="1:17">
      <c r="A2243"/>
      <c r="B2243"/>
      <c r="C2243"/>
      <c r="D2243"/>
      <c r="E2243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</row>
    <row r="2244" spans="1:17">
      <c r="A2244"/>
      <c r="B2244"/>
      <c r="C2244"/>
      <c r="D2244"/>
      <c r="E2244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</row>
    <row r="2245" spans="1:17">
      <c r="A2245"/>
      <c r="B2245"/>
      <c r="C2245"/>
      <c r="D2245"/>
      <c r="E2245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</row>
    <row r="2246" spans="1:17">
      <c r="A2246"/>
      <c r="B2246"/>
      <c r="C2246"/>
      <c r="D2246"/>
      <c r="E2246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</row>
    <row r="2247" spans="1:17">
      <c r="A2247"/>
      <c r="B2247"/>
      <c r="C2247"/>
      <c r="D2247"/>
      <c r="E2247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</row>
    <row r="2248" spans="1:17">
      <c r="A2248"/>
      <c r="B2248"/>
      <c r="C2248"/>
      <c r="D2248"/>
      <c r="E224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</row>
    <row r="2249" spans="1:17">
      <c r="A2249"/>
      <c r="B2249"/>
      <c r="C2249"/>
      <c r="D2249"/>
      <c r="E2249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</row>
    <row r="2250" spans="1:17">
      <c r="A2250"/>
      <c r="B2250"/>
      <c r="C2250"/>
      <c r="D2250"/>
      <c r="E2250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</row>
    <row r="2251" spans="1:17">
      <c r="A2251"/>
      <c r="B2251"/>
      <c r="C2251"/>
      <c r="D2251"/>
      <c r="E2251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</row>
    <row r="2252" spans="1:17">
      <c r="A2252"/>
      <c r="B2252"/>
      <c r="C2252"/>
      <c r="D2252"/>
      <c r="E2252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</row>
    <row r="2253" spans="1:17">
      <c r="A2253"/>
      <c r="B2253"/>
      <c r="C2253"/>
      <c r="D2253"/>
      <c r="E2253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</row>
    <row r="2254" spans="1:17">
      <c r="A2254"/>
      <c r="B2254"/>
      <c r="C2254"/>
      <c r="D2254"/>
      <c r="E2254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</row>
    <row r="2255" spans="1:17">
      <c r="A2255"/>
      <c r="B2255"/>
      <c r="C2255"/>
      <c r="D2255"/>
      <c r="E2255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</row>
    <row r="2256" spans="1:17">
      <c r="A2256"/>
      <c r="B2256"/>
      <c r="C2256"/>
      <c r="D2256"/>
      <c r="E2256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</row>
    <row r="2257" spans="1:17">
      <c r="A2257"/>
      <c r="B2257"/>
      <c r="C2257"/>
      <c r="D2257"/>
      <c r="E2257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</row>
    <row r="2258" spans="1:17">
      <c r="A2258"/>
      <c r="B2258"/>
      <c r="C2258"/>
      <c r="D2258"/>
      <c r="E22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</row>
    <row r="2259" spans="1:17">
      <c r="A2259"/>
      <c r="B2259"/>
      <c r="C2259"/>
      <c r="D2259"/>
      <c r="E2259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</row>
    <row r="2260" spans="1:17">
      <c r="A2260"/>
      <c r="B2260"/>
      <c r="C2260"/>
      <c r="D2260"/>
      <c r="E2260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</row>
    <row r="2261" spans="1:17">
      <c r="A2261"/>
      <c r="B2261"/>
      <c r="C2261"/>
      <c r="D2261"/>
      <c r="E2261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</row>
    <row r="2262" spans="1:17">
      <c r="A2262"/>
      <c r="B2262"/>
      <c r="C2262"/>
      <c r="D2262"/>
      <c r="E2262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</row>
    <row r="2263" spans="1:17">
      <c r="A2263"/>
      <c r="B2263"/>
      <c r="C2263"/>
      <c r="D2263"/>
      <c r="E2263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</row>
    <row r="2264" spans="1:17">
      <c r="A2264"/>
      <c r="B2264"/>
      <c r="C2264"/>
      <c r="D2264"/>
      <c r="E2264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</row>
    <row r="2265" spans="1:17">
      <c r="A2265"/>
      <c r="B2265"/>
      <c r="C2265"/>
      <c r="D2265"/>
      <c r="E2265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</row>
    <row r="2266" spans="1:17">
      <c r="A2266"/>
      <c r="B2266"/>
      <c r="C2266"/>
      <c r="D2266"/>
      <c r="E2266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</row>
    <row r="2267" spans="1:17">
      <c r="A2267"/>
      <c r="B2267"/>
      <c r="C2267"/>
      <c r="D2267"/>
      <c r="E2267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</row>
    <row r="2268" spans="1:17">
      <c r="A2268"/>
      <c r="B2268"/>
      <c r="C2268"/>
      <c r="D2268"/>
      <c r="E226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</row>
    <row r="2269" spans="1:17">
      <c r="A2269"/>
      <c r="B2269"/>
      <c r="C2269"/>
      <c r="D2269"/>
      <c r="E2269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</row>
    <row r="2270" spans="1:17">
      <c r="A2270"/>
      <c r="B2270"/>
      <c r="C2270"/>
      <c r="D2270"/>
      <c r="E2270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</row>
    <row r="2271" spans="1:17">
      <c r="A2271"/>
      <c r="B2271"/>
      <c r="C2271"/>
      <c r="D2271"/>
      <c r="E2271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</row>
    <row r="2272" spans="1:17">
      <c r="A2272"/>
      <c r="B2272"/>
      <c r="C2272"/>
      <c r="D2272"/>
      <c r="E2272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</row>
    <row r="2273" spans="1:17">
      <c r="A2273"/>
      <c r="B2273"/>
      <c r="C2273"/>
      <c r="D2273"/>
      <c r="E2273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</row>
    <row r="2274" spans="1:17">
      <c r="A2274"/>
      <c r="B2274"/>
      <c r="C2274"/>
      <c r="D2274"/>
      <c r="E2274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</row>
    <row r="2275" spans="1:17">
      <c r="A2275"/>
      <c r="B2275"/>
      <c r="C2275"/>
      <c r="D2275"/>
      <c r="E2275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</row>
    <row r="2276" spans="1:17">
      <c r="A2276"/>
      <c r="B2276"/>
      <c r="C2276"/>
      <c r="D2276"/>
      <c r="E2276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</row>
    <row r="2277" spans="1:17">
      <c r="A2277"/>
      <c r="B2277"/>
      <c r="C2277"/>
      <c r="D2277"/>
      <c r="E2277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</row>
    <row r="2278" spans="1:17">
      <c r="A2278"/>
      <c r="B2278"/>
      <c r="C2278"/>
      <c r="D2278"/>
      <c r="E227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</row>
    <row r="2279" spans="1:17">
      <c r="A2279"/>
      <c r="B2279"/>
      <c r="C2279"/>
      <c r="D2279"/>
      <c r="E2279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</row>
    <row r="2280" spans="1:17">
      <c r="A2280"/>
      <c r="B2280"/>
      <c r="C2280"/>
      <c r="D2280"/>
      <c r="E2280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</row>
    <row r="2281" spans="1:17">
      <c r="A2281"/>
      <c r="B2281"/>
      <c r="C2281"/>
      <c r="D2281"/>
      <c r="E2281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</row>
    <row r="2282" spans="1:17">
      <c r="A2282"/>
      <c r="B2282"/>
      <c r="C2282"/>
      <c r="D2282"/>
      <c r="E2282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</row>
    <row r="2283" spans="1:17">
      <c r="A2283"/>
      <c r="B2283"/>
      <c r="C2283"/>
      <c r="D2283"/>
      <c r="E2283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</row>
    <row r="2284" spans="1:17">
      <c r="A2284"/>
      <c r="B2284"/>
      <c r="C2284"/>
      <c r="D2284"/>
      <c r="E2284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</row>
    <row r="2285" spans="1:17">
      <c r="A2285"/>
      <c r="B2285"/>
      <c r="C2285"/>
      <c r="D2285"/>
      <c r="E2285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</row>
    <row r="2286" spans="1:17">
      <c r="A2286"/>
      <c r="B2286"/>
      <c r="C2286"/>
      <c r="D2286"/>
      <c r="E2286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</row>
    <row r="2287" spans="1:17">
      <c r="A2287"/>
      <c r="B2287"/>
      <c r="C2287"/>
      <c r="D2287"/>
      <c r="E2287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</row>
    <row r="2288" spans="1:17">
      <c r="A2288"/>
      <c r="B2288"/>
      <c r="C2288"/>
      <c r="D2288"/>
      <c r="E228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</row>
    <row r="2289" spans="1:17">
      <c r="A2289"/>
      <c r="B2289"/>
      <c r="C2289"/>
      <c r="D2289"/>
      <c r="E2289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</row>
    <row r="2290" spans="1:17">
      <c r="A2290"/>
      <c r="B2290"/>
      <c r="C2290"/>
      <c r="D2290"/>
      <c r="E2290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</row>
    <row r="2291" spans="1:17">
      <c r="A2291"/>
      <c r="B2291"/>
      <c r="C2291"/>
      <c r="D2291"/>
      <c r="E2291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</row>
    <row r="2292" spans="1:17">
      <c r="A2292"/>
      <c r="B2292"/>
      <c r="C2292"/>
      <c r="D2292"/>
      <c r="E2292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</row>
    <row r="2293" spans="1:17">
      <c r="A2293"/>
      <c r="B2293"/>
      <c r="C2293"/>
      <c r="D2293"/>
      <c r="E2293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</row>
    <row r="2294" spans="1:17">
      <c r="A2294"/>
      <c r="B2294"/>
      <c r="C2294"/>
      <c r="D2294"/>
      <c r="E2294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</row>
    <row r="2295" spans="1:17">
      <c r="A2295"/>
      <c r="B2295"/>
      <c r="C2295"/>
      <c r="D2295"/>
      <c r="E2295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</row>
    <row r="2296" spans="1:17">
      <c r="A2296"/>
      <c r="B2296"/>
      <c r="C2296"/>
      <c r="D2296"/>
      <c r="E2296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</row>
    <row r="2297" spans="1:17">
      <c r="A2297"/>
      <c r="B2297"/>
      <c r="C2297"/>
      <c r="D2297"/>
      <c r="E2297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</row>
    <row r="2298" spans="1:17">
      <c r="A2298"/>
      <c r="B2298"/>
      <c r="C2298"/>
      <c r="D2298"/>
      <c r="E229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</row>
    <row r="2299" spans="1:17">
      <c r="A2299"/>
      <c r="B2299"/>
      <c r="C2299"/>
      <c r="D2299"/>
      <c r="E2299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</row>
    <row r="2300" spans="1:17">
      <c r="A2300"/>
      <c r="B2300"/>
      <c r="C2300"/>
      <c r="D2300"/>
      <c r="E2300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</row>
    <row r="2301" spans="1:17">
      <c r="A2301"/>
      <c r="B2301"/>
      <c r="C2301"/>
      <c r="D2301"/>
      <c r="E2301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</row>
    <row r="2302" spans="1:17">
      <c r="A2302"/>
      <c r="B2302"/>
      <c r="C2302"/>
      <c r="D2302"/>
      <c r="E2302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</row>
    <row r="2303" spans="1:17">
      <c r="A2303"/>
      <c r="B2303"/>
      <c r="C2303"/>
      <c r="D2303"/>
      <c r="E2303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</row>
    <row r="2304" spans="1:17">
      <c r="A2304"/>
      <c r="B2304"/>
      <c r="C2304"/>
      <c r="D2304"/>
      <c r="E2304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</row>
    <row r="2305" spans="1:17">
      <c r="A2305"/>
      <c r="B2305"/>
      <c r="C2305"/>
      <c r="D2305"/>
      <c r="E2305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</row>
    <row r="2306" spans="1:17">
      <c r="A2306"/>
      <c r="B2306"/>
      <c r="C2306"/>
      <c r="D2306"/>
      <c r="E2306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</row>
    <row r="2307" spans="1:17">
      <c r="A2307"/>
      <c r="B2307"/>
      <c r="C2307"/>
      <c r="D2307"/>
      <c r="E2307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</row>
    <row r="2308" spans="1:17">
      <c r="A2308"/>
      <c r="B2308"/>
      <c r="C2308"/>
      <c r="D2308"/>
      <c r="E230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</row>
    <row r="2309" spans="1:17">
      <c r="A2309"/>
      <c r="B2309"/>
      <c r="C2309"/>
      <c r="D2309"/>
      <c r="E2309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</row>
    <row r="2310" spans="1:17">
      <c r="A2310"/>
      <c r="B2310"/>
      <c r="C2310"/>
      <c r="D2310"/>
      <c r="E2310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</row>
    <row r="2311" spans="1:17">
      <c r="A2311"/>
      <c r="B2311"/>
      <c r="C2311"/>
      <c r="D2311"/>
      <c r="E2311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</row>
    <row r="2312" spans="1:17">
      <c r="A2312"/>
      <c r="B2312"/>
      <c r="C2312"/>
      <c r="D2312"/>
      <c r="E2312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</row>
    <row r="2313" spans="1:17">
      <c r="A2313"/>
      <c r="B2313"/>
      <c r="C2313"/>
      <c r="D2313"/>
      <c r="E2313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</row>
    <row r="2314" spans="1:17">
      <c r="A2314"/>
      <c r="B2314"/>
      <c r="C2314"/>
      <c r="D2314"/>
      <c r="E2314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</row>
    <row r="2315" spans="1:17">
      <c r="A2315"/>
      <c r="B2315"/>
      <c r="C2315"/>
      <c r="D2315"/>
      <c r="E2315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</row>
    <row r="2316" spans="1:17">
      <c r="A2316"/>
      <c r="B2316"/>
      <c r="C2316"/>
      <c r="D2316"/>
      <c r="E2316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</row>
    <row r="2317" spans="1:17">
      <c r="A2317"/>
      <c r="B2317"/>
      <c r="C2317"/>
      <c r="D2317"/>
      <c r="E2317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</row>
    <row r="2318" spans="1:17">
      <c r="A2318"/>
      <c r="B2318"/>
      <c r="C2318"/>
      <c r="D2318"/>
      <c r="E231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</row>
    <row r="2319" spans="1:17">
      <c r="A2319"/>
      <c r="B2319"/>
      <c r="C2319"/>
      <c r="D2319"/>
      <c r="E2319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</row>
    <row r="2320" spans="1:17">
      <c r="A2320"/>
      <c r="B2320"/>
      <c r="C2320"/>
      <c r="D2320"/>
      <c r="E2320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</row>
    <row r="2321" spans="1:17">
      <c r="A2321"/>
      <c r="B2321"/>
      <c r="C2321"/>
      <c r="D2321"/>
      <c r="E2321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</row>
    <row r="2322" spans="1:17">
      <c r="A2322"/>
      <c r="B2322"/>
      <c r="C2322"/>
      <c r="D2322"/>
      <c r="E2322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</row>
    <row r="2323" spans="1:17">
      <c r="A2323"/>
      <c r="B2323"/>
      <c r="C2323"/>
      <c r="D2323"/>
      <c r="E2323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</row>
    <row r="2324" spans="1:17">
      <c r="A2324"/>
      <c r="B2324"/>
      <c r="C2324"/>
      <c r="D2324"/>
      <c r="E2324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</row>
    <row r="2325" spans="1:17">
      <c r="A2325"/>
      <c r="B2325"/>
      <c r="C2325"/>
      <c r="D2325"/>
      <c r="E2325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</row>
    <row r="2326" spans="1:17">
      <c r="A2326"/>
      <c r="B2326"/>
      <c r="C2326"/>
      <c r="D2326"/>
      <c r="E2326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</row>
    <row r="2327" spans="1:17">
      <c r="A2327"/>
      <c r="B2327"/>
      <c r="C2327"/>
      <c r="D2327"/>
      <c r="E2327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</row>
    <row r="2328" spans="1:17">
      <c r="A2328"/>
      <c r="B2328"/>
      <c r="C2328"/>
      <c r="D2328"/>
      <c r="E232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</row>
    <row r="2329" spans="1:17">
      <c r="A2329"/>
      <c r="B2329"/>
      <c r="C2329"/>
      <c r="D2329"/>
      <c r="E2329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</row>
    <row r="2330" spans="1:17">
      <c r="A2330"/>
      <c r="B2330"/>
      <c r="C2330"/>
      <c r="D2330"/>
      <c r="E2330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</row>
    <row r="2331" spans="1:17">
      <c r="A2331"/>
      <c r="B2331"/>
      <c r="C2331"/>
      <c r="D2331"/>
      <c r="E2331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</row>
    <row r="2332" spans="1:17">
      <c r="A2332"/>
      <c r="B2332"/>
      <c r="C2332"/>
      <c r="D2332"/>
      <c r="E2332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</row>
    <row r="2333" spans="1:17">
      <c r="A2333"/>
      <c r="B2333"/>
      <c r="C2333"/>
      <c r="D2333"/>
      <c r="E2333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</row>
    <row r="2334" spans="1:17">
      <c r="A2334"/>
      <c r="B2334"/>
      <c r="C2334"/>
      <c r="D2334"/>
      <c r="E2334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</row>
    <row r="2335" spans="1:17">
      <c r="A2335"/>
      <c r="B2335"/>
      <c r="C2335"/>
      <c r="D2335"/>
      <c r="E2335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</row>
    <row r="2336" spans="1:17">
      <c r="A2336"/>
      <c r="B2336"/>
      <c r="C2336"/>
      <c r="D2336"/>
      <c r="E2336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</row>
    <row r="2337" spans="1:17">
      <c r="A2337"/>
      <c r="B2337"/>
      <c r="C2337"/>
      <c r="D2337"/>
      <c r="E2337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</row>
    <row r="2338" spans="1:17">
      <c r="A2338"/>
      <c r="B2338"/>
      <c r="C2338"/>
      <c r="D2338"/>
      <c r="E233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</row>
    <row r="2339" spans="1:17">
      <c r="A2339"/>
      <c r="B2339"/>
      <c r="C2339"/>
      <c r="D2339"/>
      <c r="E2339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</row>
    <row r="2340" spans="1:17">
      <c r="A2340"/>
      <c r="B2340"/>
      <c r="C2340"/>
      <c r="D2340"/>
      <c r="E2340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</row>
    <row r="2341" spans="1:17">
      <c r="A2341"/>
      <c r="B2341"/>
      <c r="C2341"/>
      <c r="D2341"/>
      <c r="E2341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</row>
    <row r="2342" spans="1:17">
      <c r="A2342"/>
      <c r="B2342"/>
      <c r="C2342"/>
      <c r="D2342"/>
      <c r="E2342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</row>
    <row r="2343" spans="1:17">
      <c r="A2343"/>
      <c r="B2343"/>
      <c r="C2343"/>
      <c r="D2343"/>
      <c r="E2343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</row>
    <row r="2344" spans="1:17">
      <c r="A2344"/>
      <c r="B2344"/>
      <c r="C2344"/>
      <c r="D2344"/>
      <c r="E2344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</row>
    <row r="2345" spans="1:17">
      <c r="A2345"/>
      <c r="B2345"/>
      <c r="C2345"/>
      <c r="D2345"/>
      <c r="E2345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</row>
    <row r="2346" spans="1:17">
      <c r="A2346"/>
      <c r="B2346"/>
      <c r="C2346"/>
      <c r="D2346"/>
      <c r="E2346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</row>
    <row r="2347" spans="1:17">
      <c r="A2347"/>
      <c r="B2347"/>
      <c r="C2347"/>
      <c r="D2347"/>
      <c r="E2347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</row>
    <row r="2348" spans="1:17">
      <c r="A2348"/>
      <c r="B2348"/>
      <c r="C2348"/>
      <c r="D2348"/>
      <c r="E234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</row>
    <row r="2349" spans="1:17">
      <c r="A2349"/>
      <c r="B2349"/>
      <c r="C2349"/>
      <c r="D2349"/>
      <c r="E2349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</row>
    <row r="2350" spans="1:17">
      <c r="A2350"/>
      <c r="B2350"/>
      <c r="C2350"/>
      <c r="D2350"/>
      <c r="E2350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</row>
    <row r="2351" spans="1:17">
      <c r="A2351"/>
      <c r="B2351"/>
      <c r="C2351"/>
      <c r="D2351"/>
      <c r="E2351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</row>
    <row r="2352" spans="1:17">
      <c r="A2352"/>
      <c r="B2352"/>
      <c r="C2352"/>
      <c r="D2352"/>
      <c r="E2352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</row>
    <row r="2353" spans="1:17">
      <c r="A2353"/>
      <c r="B2353"/>
      <c r="C2353"/>
      <c r="D2353"/>
      <c r="E2353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</row>
    <row r="2354" spans="1:17">
      <c r="A2354"/>
      <c r="B2354"/>
      <c r="C2354"/>
      <c r="D2354"/>
      <c r="E2354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</row>
    <row r="2355" spans="1:17">
      <c r="A2355"/>
      <c r="B2355"/>
      <c r="C2355"/>
      <c r="D2355"/>
      <c r="E2355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</row>
    <row r="2356" spans="1:17">
      <c r="A2356"/>
      <c r="B2356"/>
      <c r="C2356"/>
      <c r="D2356"/>
      <c r="E2356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</row>
    <row r="2357" spans="1:17">
      <c r="A2357"/>
      <c r="B2357"/>
      <c r="C2357"/>
      <c r="D2357"/>
      <c r="E2357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</row>
    <row r="2358" spans="1:17">
      <c r="A2358"/>
      <c r="B2358"/>
      <c r="C2358"/>
      <c r="D2358"/>
      <c r="E23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</row>
    <row r="2359" spans="1:17">
      <c r="A2359"/>
      <c r="B2359"/>
      <c r="C2359"/>
      <c r="D2359"/>
      <c r="E2359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</row>
    <row r="2360" spans="1:17">
      <c r="A2360"/>
      <c r="B2360"/>
      <c r="C2360"/>
      <c r="D2360"/>
      <c r="E2360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</row>
    <row r="2361" spans="1:17">
      <c r="A2361"/>
      <c r="B2361"/>
      <c r="C2361"/>
      <c r="D2361"/>
      <c r="E2361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</row>
    <row r="2362" spans="1:17">
      <c r="A2362"/>
      <c r="B2362"/>
      <c r="C2362"/>
      <c r="D2362"/>
      <c r="E2362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</row>
    <row r="2363" spans="1:17">
      <c r="A2363"/>
      <c r="B2363"/>
      <c r="C2363"/>
      <c r="D2363"/>
      <c r="E2363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</row>
    <row r="2364" spans="1:17">
      <c r="A2364"/>
      <c r="B2364"/>
      <c r="C2364"/>
      <c r="D2364"/>
      <c r="E2364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</row>
    <row r="2365" spans="1:17">
      <c r="A2365"/>
      <c r="B2365"/>
      <c r="C2365"/>
      <c r="D2365"/>
      <c r="E2365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</row>
    <row r="2366" spans="1:17">
      <c r="A2366"/>
      <c r="B2366"/>
      <c r="C2366"/>
      <c r="D2366"/>
      <c r="E2366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</row>
    <row r="2367" spans="1:17">
      <c r="A2367"/>
      <c r="B2367"/>
      <c r="C2367"/>
      <c r="D2367"/>
      <c r="E2367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</row>
    <row r="2368" spans="1:17">
      <c r="A2368"/>
      <c r="B2368"/>
      <c r="C2368"/>
      <c r="D2368"/>
      <c r="E236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</row>
    <row r="2369" spans="1:17">
      <c r="A2369"/>
      <c r="B2369"/>
      <c r="C2369"/>
      <c r="D2369"/>
      <c r="E2369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</row>
    <row r="2370" spans="1:17">
      <c r="A2370"/>
      <c r="B2370"/>
      <c r="C2370"/>
      <c r="D2370"/>
      <c r="E2370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</row>
    <row r="2371" spans="1:17">
      <c r="A2371"/>
      <c r="B2371"/>
      <c r="C2371"/>
      <c r="D2371"/>
      <c r="E2371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</row>
    <row r="2372" spans="1:17">
      <c r="A2372"/>
      <c r="B2372"/>
      <c r="C2372"/>
      <c r="D2372"/>
      <c r="E2372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</row>
    <row r="2373" spans="1:17">
      <c r="A2373"/>
      <c r="B2373"/>
      <c r="C2373"/>
      <c r="D2373"/>
      <c r="E2373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</row>
    <row r="2374" spans="1:17">
      <c r="A2374"/>
      <c r="B2374"/>
      <c r="C2374"/>
      <c r="D2374"/>
      <c r="E2374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</row>
    <row r="2375" spans="1:17">
      <c r="A2375"/>
      <c r="B2375"/>
      <c r="C2375"/>
      <c r="D2375"/>
      <c r="E2375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</row>
    <row r="2376" spans="1:17">
      <c r="A2376"/>
      <c r="B2376"/>
      <c r="C2376"/>
      <c r="D2376"/>
      <c r="E2376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</row>
    <row r="2377" spans="1:17">
      <c r="A2377"/>
      <c r="B2377"/>
      <c r="C2377"/>
      <c r="D2377"/>
      <c r="E2377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</row>
    <row r="2378" spans="1:17">
      <c r="A2378"/>
      <c r="B2378"/>
      <c r="C2378"/>
      <c r="D2378"/>
      <c r="E237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</row>
    <row r="2379" spans="1:17">
      <c r="A2379"/>
      <c r="B2379"/>
      <c r="C2379"/>
      <c r="D2379"/>
      <c r="E2379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</row>
    <row r="2380" spans="1:17">
      <c r="A2380"/>
      <c r="B2380"/>
      <c r="C2380"/>
      <c r="D2380"/>
      <c r="E2380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</row>
    <row r="2381" spans="1:17">
      <c r="A2381"/>
      <c r="B2381"/>
      <c r="C2381"/>
      <c r="D2381"/>
      <c r="E2381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</row>
    <row r="2382" spans="1:17">
      <c r="A2382"/>
      <c r="B2382"/>
      <c r="C2382"/>
      <c r="D2382"/>
      <c r="E2382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</row>
    <row r="2383" spans="1:17">
      <c r="A2383"/>
      <c r="B2383"/>
      <c r="C2383"/>
      <c r="D2383"/>
      <c r="E2383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</row>
    <row r="2384" spans="1:17">
      <c r="A2384"/>
      <c r="B2384"/>
      <c r="C2384"/>
      <c r="D2384"/>
      <c r="E2384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</row>
    <row r="2385" spans="1:17">
      <c r="A2385"/>
      <c r="B2385"/>
      <c r="C2385"/>
      <c r="D2385"/>
      <c r="E2385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</row>
    <row r="2386" spans="1:17">
      <c r="A2386"/>
      <c r="B2386"/>
      <c r="C2386"/>
      <c r="D2386"/>
      <c r="E2386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</row>
    <row r="2387" spans="1:17">
      <c r="A2387"/>
      <c r="B2387"/>
      <c r="C2387"/>
      <c r="D2387"/>
      <c r="E2387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</row>
    <row r="2388" spans="1:17">
      <c r="A2388"/>
      <c r="B2388"/>
      <c r="C2388"/>
      <c r="D2388"/>
      <c r="E238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</row>
    <row r="2389" spans="1:17">
      <c r="A2389"/>
      <c r="B2389"/>
      <c r="C2389"/>
      <c r="D2389"/>
      <c r="E2389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</row>
    <row r="2390" spans="1:17">
      <c r="A2390"/>
      <c r="B2390"/>
      <c r="C2390"/>
      <c r="D2390"/>
      <c r="E2390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</row>
    <row r="2391" spans="1:17">
      <c r="A2391"/>
      <c r="B2391"/>
      <c r="C2391"/>
      <c r="D2391"/>
      <c r="E2391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</row>
    <row r="2392" spans="1:17">
      <c r="A2392"/>
      <c r="B2392"/>
      <c r="C2392"/>
      <c r="D2392"/>
      <c r="E2392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</row>
    <row r="2393" spans="1:17">
      <c r="A2393"/>
      <c r="B2393"/>
      <c r="C2393"/>
      <c r="D2393"/>
      <c r="E2393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</row>
    <row r="2394" spans="1:17">
      <c r="A2394"/>
      <c r="B2394"/>
      <c r="C2394"/>
      <c r="D2394"/>
      <c r="E2394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</row>
    <row r="2395" spans="1:17">
      <c r="A2395"/>
      <c r="B2395"/>
      <c r="C2395"/>
      <c r="D2395"/>
      <c r="E2395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</row>
    <row r="2396" spans="1:17">
      <c r="A2396"/>
      <c r="B2396"/>
      <c r="C2396"/>
      <c r="D2396"/>
      <c r="E2396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</row>
    <row r="2397" spans="1:17">
      <c r="A2397"/>
      <c r="B2397"/>
      <c r="C2397"/>
      <c r="D2397"/>
      <c r="E2397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</row>
    <row r="2398" spans="1:17">
      <c r="A2398"/>
      <c r="B2398"/>
      <c r="C2398"/>
      <c r="D2398"/>
      <c r="E239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</row>
    <row r="2399" spans="1:17">
      <c r="A2399"/>
      <c r="B2399"/>
      <c r="C2399"/>
      <c r="D2399"/>
      <c r="E2399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</row>
    <row r="2400" spans="1:17">
      <c r="A2400"/>
      <c r="B2400"/>
      <c r="C2400"/>
      <c r="D2400"/>
      <c r="E2400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</row>
    <row r="2401" spans="1:17">
      <c r="A2401"/>
      <c r="B2401"/>
      <c r="C2401"/>
      <c r="D2401"/>
      <c r="E2401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</row>
    <row r="2402" spans="1:17">
      <c r="A2402"/>
      <c r="B2402"/>
      <c r="C2402"/>
      <c r="D2402"/>
      <c r="E2402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</row>
    <row r="2403" spans="1:17">
      <c r="A2403"/>
      <c r="B2403"/>
      <c r="C2403"/>
      <c r="D2403"/>
      <c r="E2403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</row>
    <row r="2404" spans="1:17">
      <c r="A2404"/>
      <c r="B2404"/>
      <c r="C2404"/>
      <c r="D2404"/>
      <c r="E2404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</row>
    <row r="2405" spans="1:17">
      <c r="A2405"/>
      <c r="B2405"/>
      <c r="C2405"/>
      <c r="D2405"/>
      <c r="E2405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</row>
    <row r="2406" spans="1:17">
      <c r="A2406"/>
      <c r="B2406"/>
      <c r="C2406"/>
      <c r="D2406"/>
      <c r="E2406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</row>
    <row r="2407" spans="1:17">
      <c r="A2407"/>
      <c r="B2407"/>
      <c r="C2407"/>
      <c r="D2407"/>
      <c r="E2407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</row>
    <row r="2408" spans="1:17">
      <c r="A2408"/>
      <c r="B2408"/>
      <c r="C2408"/>
      <c r="D2408"/>
      <c r="E240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</row>
    <row r="2409" spans="1:17">
      <c r="A2409"/>
      <c r="B2409"/>
      <c r="C2409"/>
      <c r="D2409"/>
      <c r="E2409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</row>
    <row r="2410" spans="1:17">
      <c r="A2410"/>
      <c r="B2410"/>
      <c r="C2410"/>
      <c r="D2410"/>
      <c r="E2410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</row>
    <row r="2411" spans="1:17">
      <c r="A2411"/>
      <c r="B2411"/>
      <c r="C2411"/>
      <c r="D2411"/>
      <c r="E2411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</row>
    <row r="2412" spans="1:17">
      <c r="A2412"/>
      <c r="B2412"/>
      <c r="C2412"/>
      <c r="D2412"/>
      <c r="E2412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</row>
    <row r="2413" spans="1:17">
      <c r="A2413"/>
      <c r="B2413"/>
      <c r="C2413"/>
      <c r="D2413"/>
      <c r="E2413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</row>
    <row r="2414" spans="1:17">
      <c r="A2414"/>
      <c r="B2414"/>
      <c r="C2414"/>
      <c r="D2414"/>
      <c r="E2414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</row>
    <row r="2415" spans="1:17">
      <c r="A2415"/>
      <c r="B2415"/>
      <c r="C2415"/>
      <c r="D2415"/>
      <c r="E2415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</row>
    <row r="2416" spans="1:17">
      <c r="A2416"/>
      <c r="B2416"/>
      <c r="C2416"/>
      <c r="D2416"/>
      <c r="E2416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</row>
    <row r="2417" spans="1:17">
      <c r="A2417"/>
      <c r="B2417"/>
      <c r="C2417"/>
      <c r="D2417"/>
      <c r="E2417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</row>
    <row r="2418" spans="1:17">
      <c r="A2418"/>
      <c r="B2418"/>
      <c r="C2418"/>
      <c r="D2418"/>
      <c r="E241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</row>
    <row r="2419" spans="1:17">
      <c r="A2419"/>
      <c r="B2419"/>
      <c r="C2419"/>
      <c r="D2419"/>
      <c r="E2419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</row>
    <row r="2420" spans="1:17">
      <c r="A2420"/>
      <c r="B2420"/>
      <c r="C2420"/>
      <c r="D2420"/>
      <c r="E2420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</row>
    <row r="2421" spans="1:17">
      <c r="A2421"/>
      <c r="B2421"/>
      <c r="C2421"/>
      <c r="D2421"/>
      <c r="E2421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</row>
    <row r="2422" spans="1:17">
      <c r="A2422"/>
      <c r="B2422"/>
      <c r="C2422"/>
      <c r="D2422"/>
      <c r="E2422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</row>
    <row r="2423" spans="1:17">
      <c r="A2423"/>
      <c r="B2423"/>
      <c r="C2423"/>
      <c r="D2423"/>
      <c r="E2423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</row>
    <row r="2424" spans="1:17">
      <c r="A2424"/>
      <c r="B2424"/>
      <c r="C2424"/>
      <c r="D2424"/>
      <c r="E2424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</row>
    <row r="2425" spans="1:17">
      <c r="A2425"/>
      <c r="B2425"/>
      <c r="C2425"/>
      <c r="D2425"/>
      <c r="E2425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</row>
    <row r="2426" spans="1:17">
      <c r="A2426"/>
      <c r="B2426"/>
      <c r="C2426"/>
      <c r="D2426"/>
      <c r="E2426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</row>
    <row r="2427" spans="1:17">
      <c r="A2427"/>
      <c r="B2427"/>
      <c r="C2427"/>
      <c r="D2427"/>
      <c r="E2427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</row>
    <row r="2428" spans="1:17">
      <c r="A2428"/>
      <c r="B2428"/>
      <c r="C2428"/>
      <c r="D2428"/>
      <c r="E242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</row>
    <row r="2429" spans="1:17">
      <c r="A2429"/>
      <c r="B2429"/>
      <c r="C2429"/>
      <c r="D2429"/>
      <c r="E2429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</row>
    <row r="2430" spans="1:17">
      <c r="A2430"/>
      <c r="B2430"/>
      <c r="C2430"/>
      <c r="D2430"/>
      <c r="E2430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</row>
    <row r="2431" spans="1:17">
      <c r="A2431"/>
      <c r="B2431"/>
      <c r="C2431"/>
      <c r="D2431"/>
      <c r="E2431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</row>
    <row r="2432" spans="1:17">
      <c r="A2432"/>
      <c r="B2432"/>
      <c r="C2432"/>
      <c r="D2432"/>
      <c r="E2432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</row>
    <row r="2433" spans="1:17">
      <c r="A2433"/>
      <c r="B2433"/>
      <c r="C2433"/>
      <c r="D2433"/>
      <c r="E2433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</row>
    <row r="2434" spans="1:17">
      <c r="A2434"/>
      <c r="B2434"/>
      <c r="C2434"/>
      <c r="D2434"/>
      <c r="E2434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</row>
    <row r="2435" spans="1:17">
      <c r="A2435"/>
      <c r="B2435"/>
      <c r="C2435"/>
      <c r="D2435"/>
      <c r="E2435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</row>
    <row r="2436" spans="1:17">
      <c r="A2436"/>
      <c r="B2436"/>
      <c r="C2436"/>
      <c r="D2436"/>
      <c r="E2436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</row>
    <row r="2437" spans="1:17">
      <c r="A2437"/>
      <c r="B2437"/>
      <c r="C2437"/>
      <c r="D2437"/>
      <c r="E2437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</row>
    <row r="2438" spans="1:17">
      <c r="A2438"/>
      <c r="B2438"/>
      <c r="C2438"/>
      <c r="D2438"/>
      <c r="E243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</row>
    <row r="2439" spans="1:17">
      <c r="A2439"/>
      <c r="B2439"/>
      <c r="C2439"/>
      <c r="D2439"/>
      <c r="E2439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</row>
    <row r="2440" spans="1:17">
      <c r="A2440"/>
      <c r="B2440"/>
      <c r="C2440"/>
      <c r="D2440"/>
      <c r="E2440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</row>
    <row r="2441" spans="1:17">
      <c r="A2441"/>
      <c r="B2441"/>
      <c r="C2441"/>
      <c r="D2441"/>
      <c r="E2441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</row>
    <row r="2442" spans="1:17">
      <c r="A2442"/>
      <c r="B2442"/>
      <c r="C2442"/>
      <c r="D2442"/>
      <c r="E2442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</row>
    <row r="2443" spans="1:17">
      <c r="A2443"/>
      <c r="B2443"/>
      <c r="C2443"/>
      <c r="D2443"/>
      <c r="E2443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</row>
    <row r="2444" spans="1:17">
      <c r="A2444"/>
      <c r="B2444"/>
      <c r="C2444"/>
      <c r="D2444"/>
      <c r="E2444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</row>
    <row r="2445" spans="1:17">
      <c r="A2445"/>
      <c r="B2445"/>
      <c r="C2445"/>
      <c r="D2445"/>
      <c r="E2445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</row>
    <row r="2446" spans="1:17">
      <c r="A2446"/>
      <c r="B2446"/>
      <c r="C2446"/>
      <c r="D2446"/>
      <c r="E2446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</row>
    <row r="2447" spans="1:17">
      <c r="A2447"/>
      <c r="B2447"/>
      <c r="C2447"/>
      <c r="D2447"/>
      <c r="E2447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</row>
    <row r="2448" spans="1:17">
      <c r="A2448"/>
      <c r="B2448"/>
      <c r="C2448"/>
      <c r="D2448"/>
      <c r="E244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</row>
    <row r="2449" spans="1:17">
      <c r="A2449"/>
      <c r="B2449"/>
      <c r="C2449"/>
      <c r="D2449"/>
      <c r="E2449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</row>
    <row r="2450" spans="1:17">
      <c r="A2450"/>
      <c r="B2450"/>
      <c r="C2450"/>
      <c r="D2450"/>
      <c r="E2450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</row>
    <row r="2451" spans="1:17">
      <c r="A2451"/>
      <c r="B2451"/>
      <c r="C2451"/>
      <c r="D2451"/>
      <c r="E2451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</row>
    <row r="2452" spans="1:17">
      <c r="A2452"/>
      <c r="B2452"/>
      <c r="C2452"/>
      <c r="D2452"/>
      <c r="E2452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</row>
    <row r="2453" spans="1:17">
      <c r="A2453"/>
      <c r="B2453"/>
      <c r="C2453"/>
      <c r="D2453"/>
      <c r="E2453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</row>
    <row r="2454" spans="1:17">
      <c r="A2454"/>
      <c r="B2454"/>
      <c r="C2454"/>
      <c r="D2454"/>
      <c r="E2454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</row>
    <row r="2455" spans="1:17">
      <c r="A2455"/>
      <c r="B2455"/>
      <c r="C2455"/>
      <c r="D2455"/>
      <c r="E2455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</row>
    <row r="2456" spans="1:17">
      <c r="A2456"/>
      <c r="B2456"/>
      <c r="C2456"/>
      <c r="D2456"/>
      <c r="E2456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</row>
    <row r="2457" spans="1:17">
      <c r="A2457"/>
      <c r="B2457"/>
      <c r="C2457"/>
      <c r="D2457"/>
      <c r="E2457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</row>
    <row r="2458" spans="1:17">
      <c r="A2458"/>
      <c r="B2458"/>
      <c r="C2458"/>
      <c r="D2458"/>
      <c r="E24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</row>
    <row r="2459" spans="1:17">
      <c r="A2459"/>
      <c r="B2459"/>
      <c r="C2459"/>
      <c r="D2459"/>
      <c r="E2459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</row>
    <row r="2460" spans="1:17">
      <c r="A2460"/>
      <c r="B2460"/>
      <c r="C2460"/>
      <c r="D2460"/>
      <c r="E2460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</row>
    <row r="2461" spans="1:17">
      <c r="A2461"/>
      <c r="B2461"/>
      <c r="C2461"/>
      <c r="D2461"/>
      <c r="E2461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</row>
    <row r="2462" spans="1:17">
      <c r="A2462"/>
      <c r="B2462"/>
      <c r="C2462"/>
      <c r="D2462"/>
      <c r="E2462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</row>
    <row r="2463" spans="1:17">
      <c r="A2463"/>
      <c r="B2463"/>
      <c r="C2463"/>
      <c r="D2463"/>
      <c r="E2463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</row>
    <row r="2464" spans="1:17">
      <c r="A2464"/>
      <c r="B2464"/>
      <c r="C2464"/>
      <c r="D2464"/>
      <c r="E2464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</row>
    <row r="2465" spans="1:17">
      <c r="A2465"/>
      <c r="B2465"/>
      <c r="C2465"/>
      <c r="D2465"/>
      <c r="E2465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</row>
    <row r="2466" spans="1:17">
      <c r="A2466"/>
      <c r="B2466"/>
      <c r="C2466"/>
      <c r="D2466"/>
      <c r="E2466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</row>
    <row r="2467" spans="1:17">
      <c r="A2467"/>
      <c r="B2467"/>
      <c r="C2467"/>
      <c r="D2467"/>
      <c r="E2467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</row>
    <row r="2468" spans="1:17">
      <c r="A2468"/>
      <c r="B2468"/>
      <c r="C2468"/>
      <c r="D2468"/>
      <c r="E246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</row>
    <row r="2469" spans="1:17">
      <c r="A2469"/>
      <c r="B2469"/>
      <c r="C2469"/>
      <c r="D2469"/>
      <c r="E2469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</row>
    <row r="2470" spans="1:17">
      <c r="A2470"/>
      <c r="B2470"/>
      <c r="C2470"/>
      <c r="D2470"/>
      <c r="E2470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</row>
    <row r="2471" spans="1:17">
      <c r="A2471"/>
      <c r="B2471"/>
      <c r="C2471"/>
      <c r="D2471"/>
      <c r="E2471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</row>
    <row r="2472" spans="1:17">
      <c r="A2472"/>
      <c r="B2472"/>
      <c r="C2472"/>
      <c r="D2472"/>
      <c r="E2472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</row>
    <row r="2473" spans="1:17">
      <c r="A2473"/>
      <c r="B2473"/>
      <c r="C2473"/>
      <c r="D2473"/>
      <c r="E2473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</row>
    <row r="2474" spans="1:17">
      <c r="A2474"/>
      <c r="B2474"/>
      <c r="C2474"/>
      <c r="D2474"/>
      <c r="E2474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</row>
    <row r="2475" spans="1:17">
      <c r="A2475"/>
      <c r="B2475"/>
      <c r="C2475"/>
      <c r="D2475"/>
      <c r="E2475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</row>
    <row r="2476" spans="1:17">
      <c r="A2476"/>
      <c r="B2476"/>
      <c r="C2476"/>
      <c r="D2476"/>
      <c r="E2476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</row>
    <row r="2477" spans="1:17">
      <c r="A2477"/>
      <c r="B2477"/>
      <c r="C2477"/>
      <c r="D2477"/>
      <c r="E2477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</row>
    <row r="2478" spans="1:17">
      <c r="A2478"/>
      <c r="B2478"/>
      <c r="C2478"/>
      <c r="D2478"/>
      <c r="E247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</row>
    <row r="2479" spans="1:17">
      <c r="A2479"/>
      <c r="B2479"/>
      <c r="C2479"/>
      <c r="D2479"/>
      <c r="E2479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</row>
    <row r="2480" spans="1:17">
      <c r="A2480"/>
      <c r="B2480"/>
      <c r="C2480"/>
      <c r="D2480"/>
      <c r="E2480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</row>
    <row r="2481" spans="1:17">
      <c r="A2481"/>
      <c r="B2481"/>
      <c r="C2481"/>
      <c r="D2481"/>
      <c r="E2481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</row>
    <row r="2482" spans="1:17">
      <c r="A2482"/>
      <c r="B2482"/>
      <c r="C2482"/>
      <c r="D2482"/>
      <c r="E2482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</row>
    <row r="2483" spans="1:17">
      <c r="A2483"/>
      <c r="B2483"/>
      <c r="C2483"/>
      <c r="D2483"/>
      <c r="E2483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</row>
    <row r="2484" spans="1:17">
      <c r="A2484"/>
      <c r="B2484"/>
      <c r="C2484"/>
      <c r="D2484"/>
      <c r="E2484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</row>
    <row r="2485" spans="1:17">
      <c r="A2485"/>
      <c r="B2485"/>
      <c r="C2485"/>
      <c r="D2485"/>
      <c r="E2485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</row>
    <row r="2486" spans="1:17">
      <c r="A2486"/>
      <c r="B2486"/>
      <c r="C2486"/>
      <c r="D2486"/>
      <c r="E2486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</row>
    <row r="2487" spans="1:17">
      <c r="A2487"/>
      <c r="B2487"/>
      <c r="C2487"/>
      <c r="D2487"/>
      <c r="E2487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</row>
    <row r="2488" spans="1:17">
      <c r="A2488"/>
      <c r="B2488"/>
      <c r="C2488"/>
      <c r="D2488"/>
      <c r="E248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</row>
    <row r="2489" spans="1:17">
      <c r="A2489"/>
      <c r="B2489"/>
      <c r="C2489"/>
      <c r="D2489"/>
      <c r="E2489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</row>
    <row r="2490" spans="1:17">
      <c r="A2490"/>
      <c r="B2490"/>
      <c r="C2490"/>
      <c r="D2490"/>
      <c r="E2490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</row>
    <row r="2491" spans="1:17">
      <c r="A2491"/>
      <c r="B2491"/>
      <c r="C2491"/>
      <c r="D2491"/>
      <c r="E2491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</row>
    <row r="2492" spans="1:17">
      <c r="A2492"/>
      <c r="B2492"/>
      <c r="C2492"/>
      <c r="D2492"/>
      <c r="E2492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</row>
    <row r="2493" spans="1:17">
      <c r="A2493"/>
      <c r="B2493"/>
      <c r="C2493"/>
      <c r="D2493"/>
      <c r="E2493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</row>
    <row r="2494" spans="1:17">
      <c r="A2494"/>
      <c r="B2494"/>
      <c r="C2494"/>
      <c r="D2494"/>
      <c r="E2494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</row>
    <row r="2495" spans="1:17">
      <c r="A2495"/>
      <c r="B2495"/>
      <c r="C2495"/>
      <c r="D2495"/>
      <c r="E2495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</row>
    <row r="2496" spans="1:17">
      <c r="A2496"/>
      <c r="B2496"/>
      <c r="C2496"/>
      <c r="D2496"/>
      <c r="E2496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</row>
    <row r="2497" spans="1:17">
      <c r="A2497"/>
      <c r="B2497"/>
      <c r="C2497"/>
      <c r="D2497"/>
      <c r="E2497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</row>
    <row r="2498" spans="1:17">
      <c r="A2498"/>
      <c r="B2498"/>
      <c r="C2498"/>
      <c r="D2498"/>
      <c r="E249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</row>
    <row r="2499" spans="1:17">
      <c r="A2499"/>
      <c r="B2499"/>
      <c r="C2499"/>
      <c r="D2499"/>
      <c r="E2499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</row>
    <row r="2500" spans="1:17">
      <c r="A2500"/>
      <c r="B2500"/>
      <c r="C2500"/>
      <c r="D2500"/>
      <c r="E2500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</row>
    <row r="2501" spans="1:17">
      <c r="A2501"/>
      <c r="B2501"/>
      <c r="C2501"/>
      <c r="D2501"/>
      <c r="E2501"/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</row>
    <row r="2502" spans="1:17">
      <c r="A2502"/>
      <c r="B2502"/>
      <c r="C2502"/>
      <c r="D2502"/>
      <c r="E2502"/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</row>
    <row r="2503" spans="1:17">
      <c r="A2503"/>
      <c r="B2503"/>
      <c r="C2503"/>
      <c r="D2503"/>
      <c r="E2503"/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</row>
    <row r="2504" spans="1:17">
      <c r="A2504"/>
      <c r="B2504"/>
      <c r="C2504"/>
      <c r="D2504"/>
      <c r="E2504"/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</row>
    <row r="2505" spans="1:17">
      <c r="A2505"/>
      <c r="B2505"/>
      <c r="C2505"/>
      <c r="D2505"/>
      <c r="E2505"/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</row>
    <row r="2506" spans="1:17">
      <c r="A2506"/>
      <c r="B2506"/>
      <c r="C2506"/>
      <c r="D2506"/>
      <c r="E2506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</row>
    <row r="2507" spans="1:17">
      <c r="A2507"/>
      <c r="B2507"/>
      <c r="C2507"/>
      <c r="D2507"/>
      <c r="E2507"/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</row>
    <row r="2508" spans="1:17">
      <c r="A2508"/>
      <c r="B2508"/>
      <c r="C2508"/>
      <c r="D2508"/>
      <c r="E250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</row>
    <row r="2509" spans="1:17">
      <c r="A2509"/>
      <c r="B2509"/>
      <c r="C2509"/>
      <c r="D2509"/>
      <c r="E2509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</row>
    <row r="2510" spans="1:17">
      <c r="A2510"/>
      <c r="B2510"/>
      <c r="C2510"/>
      <c r="D2510"/>
      <c r="E2510"/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</row>
    <row r="2511" spans="1:17">
      <c r="A2511"/>
      <c r="B2511"/>
      <c r="C2511"/>
      <c r="D2511"/>
      <c r="E2511"/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</row>
    <row r="2512" spans="1:17">
      <c r="A2512"/>
      <c r="B2512"/>
      <c r="C2512"/>
      <c r="D2512"/>
      <c r="E2512"/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</row>
    <row r="2513" spans="1:17">
      <c r="A2513"/>
      <c r="B2513"/>
      <c r="C2513"/>
      <c r="D2513"/>
      <c r="E2513"/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</row>
    <row r="2514" spans="1:17">
      <c r="A2514"/>
      <c r="B2514"/>
      <c r="C2514"/>
      <c r="D2514"/>
      <c r="E2514"/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</row>
    <row r="2515" spans="1:17">
      <c r="A2515"/>
      <c r="B2515"/>
      <c r="C2515"/>
      <c r="D2515"/>
      <c r="E2515"/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</row>
    <row r="2516" spans="1:17">
      <c r="A2516"/>
      <c r="B2516"/>
      <c r="C2516"/>
      <c r="D2516"/>
      <c r="E2516"/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</row>
    <row r="2517" spans="1:17">
      <c r="A2517"/>
      <c r="B2517"/>
      <c r="C2517"/>
      <c r="D2517"/>
      <c r="E2517"/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</row>
    <row r="2518" spans="1:17">
      <c r="A2518"/>
      <c r="B2518"/>
      <c r="C2518"/>
      <c r="D2518"/>
      <c r="E2518"/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</row>
    <row r="2519" spans="1:17">
      <c r="A2519"/>
      <c r="B2519"/>
      <c r="C2519"/>
      <c r="D2519"/>
      <c r="E2519"/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</row>
    <row r="2520" spans="1:17">
      <c r="A2520"/>
      <c r="B2520"/>
      <c r="C2520"/>
      <c r="D2520"/>
      <c r="E2520"/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</row>
    <row r="2521" spans="1:17">
      <c r="A2521"/>
      <c r="B2521"/>
      <c r="C2521"/>
      <c r="D2521"/>
      <c r="E2521"/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</row>
    <row r="2522" spans="1:17">
      <c r="A2522"/>
      <c r="B2522"/>
      <c r="C2522"/>
      <c r="D2522"/>
      <c r="E2522"/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</row>
    <row r="2523" spans="1:17">
      <c r="A2523"/>
      <c r="B2523"/>
      <c r="C2523"/>
      <c r="D2523"/>
      <c r="E2523"/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</row>
    <row r="2524" spans="1:17">
      <c r="A2524"/>
      <c r="B2524"/>
      <c r="C2524"/>
      <c r="D2524"/>
      <c r="E2524"/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</row>
    <row r="2525" spans="1:17">
      <c r="A2525"/>
      <c r="B2525"/>
      <c r="C2525"/>
      <c r="D2525"/>
      <c r="E2525"/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</row>
    <row r="2526" spans="1:17">
      <c r="A2526"/>
      <c r="B2526"/>
      <c r="C2526"/>
      <c r="D2526"/>
      <c r="E2526"/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</row>
    <row r="2527" spans="1:17">
      <c r="A2527"/>
      <c r="B2527"/>
      <c r="C2527"/>
      <c r="D2527"/>
      <c r="E2527"/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</row>
    <row r="2528" spans="1:17">
      <c r="A2528"/>
      <c r="B2528"/>
      <c r="C2528"/>
      <c r="D2528"/>
      <c r="E2528"/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</row>
    <row r="2529" spans="1:17">
      <c r="A2529"/>
      <c r="B2529"/>
      <c r="C2529"/>
      <c r="D2529"/>
      <c r="E2529"/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</row>
    <row r="2530" spans="1:17">
      <c r="A2530"/>
      <c r="B2530"/>
      <c r="C2530"/>
      <c r="D2530"/>
      <c r="E2530"/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</row>
    <row r="2531" spans="1:17">
      <c r="A2531"/>
      <c r="B2531"/>
      <c r="C2531"/>
      <c r="D2531"/>
      <c r="E2531"/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</row>
    <row r="2532" spans="1:17">
      <c r="A2532"/>
      <c r="B2532"/>
      <c r="C2532"/>
      <c r="D2532"/>
      <c r="E2532"/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</row>
    <row r="2533" spans="1:17">
      <c r="A2533"/>
      <c r="B2533"/>
      <c r="C2533"/>
      <c r="D2533"/>
      <c r="E2533"/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</row>
    <row r="2534" spans="1:17">
      <c r="A2534"/>
      <c r="B2534"/>
      <c r="C2534"/>
      <c r="D2534"/>
      <c r="E2534"/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</row>
    <row r="2535" spans="1:17">
      <c r="A2535"/>
      <c r="B2535"/>
      <c r="C2535"/>
      <c r="D2535"/>
      <c r="E2535"/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</row>
    <row r="2536" spans="1:17">
      <c r="A2536"/>
      <c r="B2536"/>
      <c r="C2536"/>
      <c r="D2536"/>
      <c r="E2536"/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</row>
    <row r="2537" spans="1:17">
      <c r="A2537"/>
      <c r="B2537"/>
      <c r="C2537"/>
      <c r="D2537"/>
      <c r="E2537"/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</row>
    <row r="2538" spans="1:17">
      <c r="A2538"/>
      <c r="B2538"/>
      <c r="C2538"/>
      <c r="D2538"/>
      <c r="E2538"/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</row>
    <row r="2539" spans="1:17">
      <c r="A2539"/>
      <c r="B2539"/>
      <c r="C2539"/>
      <c r="D2539"/>
      <c r="E2539"/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</row>
    <row r="2540" spans="1:17">
      <c r="A2540"/>
      <c r="B2540"/>
      <c r="C2540"/>
      <c r="D2540"/>
      <c r="E2540"/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</row>
    <row r="2541" spans="1:17">
      <c r="A2541"/>
      <c r="B2541"/>
      <c r="C2541"/>
      <c r="D2541"/>
      <c r="E2541"/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</row>
    <row r="2542" spans="1:17">
      <c r="A2542"/>
      <c r="B2542"/>
      <c r="C2542"/>
      <c r="D2542"/>
      <c r="E2542"/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</row>
    <row r="2543" spans="1:17">
      <c r="A2543"/>
      <c r="B2543"/>
      <c r="C2543"/>
      <c r="D2543"/>
      <c r="E2543"/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</row>
    <row r="2544" spans="1:17">
      <c r="A2544"/>
      <c r="B2544"/>
      <c r="C2544"/>
      <c r="D2544"/>
      <c r="E2544"/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</row>
    <row r="2545" spans="1:17">
      <c r="A2545"/>
      <c r="B2545"/>
      <c r="C2545"/>
      <c r="D2545"/>
      <c r="E2545"/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</row>
    <row r="2546" spans="1:17">
      <c r="A2546"/>
      <c r="B2546"/>
      <c r="C2546"/>
      <c r="D2546"/>
      <c r="E2546"/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</row>
    <row r="2547" spans="1:17">
      <c r="A2547"/>
      <c r="B2547"/>
      <c r="C2547"/>
      <c r="D2547"/>
      <c r="E2547"/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</row>
    <row r="2548" spans="1:17">
      <c r="A2548"/>
      <c r="B2548"/>
      <c r="C2548"/>
      <c r="D2548"/>
      <c r="E2548"/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</row>
    <row r="2549" spans="1:17">
      <c r="A2549"/>
      <c r="B2549"/>
      <c r="C2549"/>
      <c r="D2549"/>
      <c r="E2549"/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</row>
    <row r="2550" spans="1:17">
      <c r="A2550"/>
      <c r="B2550"/>
      <c r="C2550"/>
      <c r="D2550"/>
      <c r="E2550"/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</row>
    <row r="2551" spans="1:17">
      <c r="A2551"/>
      <c r="B2551"/>
      <c r="C2551"/>
      <c r="D2551"/>
      <c r="E2551"/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</row>
    <row r="2552" spans="1:17">
      <c r="A2552"/>
      <c r="B2552"/>
      <c r="C2552"/>
      <c r="D2552"/>
      <c r="E2552"/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</row>
    <row r="2553" spans="1:17">
      <c r="A2553"/>
      <c r="B2553"/>
      <c r="C2553"/>
      <c r="D2553"/>
      <c r="E2553"/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</row>
    <row r="2554" spans="1:17">
      <c r="A2554"/>
      <c r="B2554"/>
      <c r="C2554"/>
      <c r="D2554"/>
      <c r="E2554"/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</row>
    <row r="2555" spans="1:17">
      <c r="A2555"/>
      <c r="B2555"/>
      <c r="C2555"/>
      <c r="D2555"/>
      <c r="E2555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</row>
    <row r="2556" spans="1:17">
      <c r="A2556"/>
      <c r="B2556"/>
      <c r="C2556"/>
      <c r="D2556"/>
      <c r="E2556"/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</row>
    <row r="2557" spans="1:17">
      <c r="A2557"/>
      <c r="B2557"/>
      <c r="C2557"/>
      <c r="D2557"/>
      <c r="E2557"/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</row>
    <row r="2558" spans="1:17">
      <c r="A2558"/>
      <c r="B2558"/>
      <c r="C2558"/>
      <c r="D2558"/>
      <c r="E2558"/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</row>
    <row r="2559" spans="1:17">
      <c r="A2559"/>
      <c r="B2559"/>
      <c r="C2559"/>
      <c r="D2559"/>
      <c r="E2559"/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</row>
    <row r="2560" spans="1:17">
      <c r="A2560"/>
      <c r="B2560"/>
      <c r="C2560"/>
      <c r="D2560"/>
      <c r="E2560"/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</row>
    <row r="2561" spans="1:17">
      <c r="A2561"/>
      <c r="B2561"/>
      <c r="C2561"/>
      <c r="D2561"/>
      <c r="E2561"/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</row>
    <row r="2562" spans="1:17">
      <c r="A2562"/>
      <c r="B2562"/>
      <c r="C2562"/>
      <c r="D2562"/>
      <c r="E2562"/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</row>
    <row r="2563" spans="1:17">
      <c r="A2563"/>
      <c r="B2563"/>
      <c r="C2563"/>
      <c r="D2563"/>
      <c r="E2563"/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</row>
    <row r="2564" spans="1:17">
      <c r="A2564"/>
      <c r="B2564"/>
      <c r="C2564"/>
      <c r="D2564"/>
      <c r="E2564"/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</row>
    <row r="2565" spans="1:17">
      <c r="A2565"/>
      <c r="B2565"/>
      <c r="C2565"/>
      <c r="D2565"/>
      <c r="E2565"/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</row>
    <row r="2566" spans="1:17">
      <c r="A2566"/>
      <c r="B2566"/>
      <c r="C2566"/>
      <c r="D2566"/>
      <c r="E2566"/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</row>
    <row r="2567" spans="1:17">
      <c r="A2567"/>
      <c r="B2567"/>
      <c r="C2567"/>
      <c r="D2567"/>
      <c r="E2567"/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</row>
    <row r="2568" spans="1:17">
      <c r="A2568"/>
      <c r="B2568"/>
      <c r="C2568"/>
      <c r="D2568"/>
      <c r="E2568"/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</row>
    <row r="2569" spans="1:17">
      <c r="A2569"/>
      <c r="B2569"/>
      <c r="C2569"/>
      <c r="D2569"/>
      <c r="E2569"/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</row>
    <row r="2570" spans="1:17">
      <c r="A2570"/>
      <c r="B2570"/>
      <c r="C2570"/>
      <c r="D2570"/>
      <c r="E2570"/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</row>
    <row r="2571" spans="1:17">
      <c r="A2571"/>
      <c r="B2571"/>
      <c r="C2571"/>
      <c r="D2571"/>
      <c r="E2571"/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</row>
    <row r="2572" spans="1:17">
      <c r="A2572"/>
      <c r="B2572"/>
      <c r="C2572"/>
      <c r="D2572"/>
      <c r="E2572"/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</row>
    <row r="2573" spans="1:17">
      <c r="A2573"/>
      <c r="B2573"/>
      <c r="C2573"/>
      <c r="D2573"/>
      <c r="E2573"/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</row>
    <row r="2574" spans="1:17">
      <c r="A2574"/>
      <c r="B2574"/>
      <c r="C2574"/>
      <c r="D2574"/>
      <c r="E2574"/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</row>
    <row r="2575" spans="1:17">
      <c r="A2575"/>
      <c r="B2575"/>
      <c r="C2575"/>
      <c r="D2575"/>
      <c r="E2575"/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</row>
    <row r="2576" spans="1:17">
      <c r="A2576"/>
      <c r="B2576"/>
      <c r="C2576"/>
      <c r="D2576"/>
      <c r="E2576"/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</row>
    <row r="2577" spans="1:17">
      <c r="A2577"/>
      <c r="B2577"/>
      <c r="C2577"/>
      <c r="D2577"/>
      <c r="E2577"/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</row>
    <row r="2578" spans="1:17">
      <c r="A2578"/>
      <c r="B2578"/>
      <c r="C2578"/>
      <c r="D2578"/>
      <c r="E2578"/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</row>
    <row r="2579" spans="1:17">
      <c r="A2579"/>
      <c r="B2579"/>
      <c r="C2579"/>
      <c r="D2579"/>
      <c r="E2579"/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</row>
    <row r="2580" spans="1:17">
      <c r="A2580"/>
      <c r="B2580"/>
      <c r="C2580"/>
      <c r="D2580"/>
      <c r="E2580"/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</row>
    <row r="2581" spans="1:17">
      <c r="A2581"/>
      <c r="B2581"/>
      <c r="C2581"/>
      <c r="D2581"/>
      <c r="E2581"/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</row>
    <row r="2582" spans="1:17">
      <c r="A2582"/>
      <c r="B2582"/>
      <c r="C2582"/>
      <c r="D2582"/>
      <c r="E2582"/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</row>
    <row r="2583" spans="1:17">
      <c r="A2583"/>
      <c r="B2583"/>
      <c r="C2583"/>
      <c r="D2583"/>
      <c r="E2583"/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</row>
    <row r="2584" spans="1:17">
      <c r="A2584"/>
      <c r="B2584"/>
      <c r="C2584"/>
      <c r="D2584"/>
      <c r="E2584"/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</row>
    <row r="2585" spans="1:17">
      <c r="A2585"/>
      <c r="B2585"/>
      <c r="C2585"/>
      <c r="D2585"/>
      <c r="E2585"/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</row>
    <row r="2586" spans="1:17">
      <c r="A2586"/>
      <c r="B2586"/>
      <c r="C2586"/>
      <c r="D2586"/>
      <c r="E2586"/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</row>
    <row r="2587" spans="1:17">
      <c r="A2587"/>
      <c r="B2587"/>
      <c r="C2587"/>
      <c r="D2587"/>
      <c r="E2587"/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</row>
    <row r="2588" spans="1:17">
      <c r="A2588"/>
      <c r="B2588"/>
      <c r="C2588"/>
      <c r="D2588"/>
      <c r="E2588"/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</row>
    <row r="2589" spans="1:17">
      <c r="A2589"/>
      <c r="B2589"/>
      <c r="C2589"/>
      <c r="D2589"/>
      <c r="E2589"/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</row>
    <row r="2590" spans="1:17">
      <c r="A2590"/>
      <c r="B2590"/>
      <c r="C2590"/>
      <c r="D2590"/>
      <c r="E2590"/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</row>
    <row r="2591" spans="1:17">
      <c r="A2591"/>
      <c r="B2591"/>
      <c r="C2591"/>
      <c r="D2591"/>
      <c r="E2591"/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</row>
    <row r="2592" spans="1:17">
      <c r="A2592"/>
      <c r="B2592"/>
      <c r="C2592"/>
      <c r="D2592"/>
      <c r="E2592"/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</row>
    <row r="2593" spans="1:17">
      <c r="A2593"/>
      <c r="B2593"/>
      <c r="C2593"/>
      <c r="D2593"/>
      <c r="E2593"/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</row>
    <row r="2594" spans="1:17">
      <c r="A2594"/>
      <c r="B2594"/>
      <c r="C2594"/>
      <c r="D2594"/>
      <c r="E2594"/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</row>
    <row r="2595" spans="1:17">
      <c r="A2595"/>
      <c r="B2595"/>
      <c r="C2595"/>
      <c r="D2595"/>
      <c r="E2595"/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</row>
    <row r="2596" spans="1:17">
      <c r="A2596"/>
      <c r="B2596"/>
      <c r="C2596"/>
      <c r="D2596"/>
      <c r="E2596"/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</row>
    <row r="2597" spans="1:17">
      <c r="A2597"/>
      <c r="B2597"/>
      <c r="C2597"/>
      <c r="D2597"/>
      <c r="E2597"/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</row>
    <row r="2598" spans="1:17">
      <c r="A2598"/>
      <c r="B2598"/>
      <c r="C2598"/>
      <c r="D2598"/>
      <c r="E2598"/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</row>
    <row r="2599" spans="1:17">
      <c r="A2599"/>
      <c r="B2599"/>
      <c r="C2599"/>
      <c r="D2599"/>
      <c r="E2599"/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</row>
    <row r="2600" spans="1:17">
      <c r="A2600"/>
      <c r="B2600"/>
      <c r="C2600"/>
      <c r="D2600"/>
      <c r="E2600"/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</row>
    <row r="2601" spans="1:17">
      <c r="A2601"/>
      <c r="B2601"/>
      <c r="C2601"/>
      <c r="D2601"/>
      <c r="E2601"/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</row>
    <row r="2602" spans="1:17">
      <c r="A2602"/>
      <c r="B2602"/>
      <c r="C2602"/>
      <c r="D2602"/>
      <c r="E2602"/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</row>
    <row r="2603" spans="1:17">
      <c r="A2603"/>
      <c r="B2603"/>
      <c r="C2603"/>
      <c r="D2603"/>
      <c r="E2603"/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</row>
    <row r="2604" spans="1:17">
      <c r="A2604"/>
      <c r="B2604"/>
      <c r="C2604"/>
      <c r="D2604"/>
      <c r="E2604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</row>
    <row r="2605" spans="1:17">
      <c r="A2605"/>
      <c r="B2605"/>
      <c r="C2605"/>
      <c r="D2605"/>
      <c r="E2605"/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</row>
    <row r="2606" spans="1:17">
      <c r="A2606"/>
      <c r="B2606"/>
      <c r="C2606"/>
      <c r="D2606"/>
      <c r="E2606"/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</row>
    <row r="2607" spans="1:17">
      <c r="A2607"/>
      <c r="B2607"/>
      <c r="C2607"/>
      <c r="D2607"/>
      <c r="E2607"/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</row>
    <row r="2608" spans="1:17">
      <c r="A2608"/>
      <c r="B2608"/>
      <c r="C2608"/>
      <c r="D2608"/>
      <c r="E2608"/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</row>
    <row r="2609" spans="1:17">
      <c r="A2609"/>
      <c r="B2609"/>
      <c r="C2609"/>
      <c r="D2609"/>
      <c r="E2609"/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</row>
    <row r="2610" spans="1:17">
      <c r="A2610"/>
      <c r="B2610"/>
      <c r="C2610"/>
      <c r="D2610"/>
      <c r="E2610"/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</row>
    <row r="2611" spans="1:17">
      <c r="A2611"/>
      <c r="B2611"/>
      <c r="C2611"/>
      <c r="D2611"/>
      <c r="E2611"/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</row>
    <row r="2612" spans="1:17">
      <c r="A2612"/>
      <c r="B2612"/>
      <c r="C2612"/>
      <c r="D2612"/>
      <c r="E2612"/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</row>
    <row r="2613" spans="1:17">
      <c r="A2613"/>
      <c r="B2613"/>
      <c r="C2613"/>
      <c r="D2613"/>
      <c r="E2613"/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</row>
    <row r="2614" spans="1:17">
      <c r="A2614"/>
      <c r="B2614"/>
      <c r="C2614"/>
      <c r="D2614"/>
      <c r="E2614"/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</row>
    <row r="2615" spans="1:17">
      <c r="A2615"/>
      <c r="B2615"/>
      <c r="C2615"/>
      <c r="D2615"/>
      <c r="E2615"/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</row>
    <row r="2616" spans="1:17">
      <c r="A2616"/>
      <c r="B2616"/>
      <c r="C2616"/>
      <c r="D2616"/>
      <c r="E2616"/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</row>
    <row r="2617" spans="1:17">
      <c r="A2617"/>
      <c r="B2617"/>
      <c r="C2617"/>
      <c r="D2617"/>
      <c r="E2617"/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</row>
    <row r="2618" spans="1:17">
      <c r="A2618"/>
      <c r="B2618"/>
      <c r="C2618"/>
      <c r="D2618"/>
      <c r="E2618"/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</row>
    <row r="2619" spans="1:17">
      <c r="A2619"/>
      <c r="B2619"/>
      <c r="C2619"/>
      <c r="D2619"/>
      <c r="E2619"/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</row>
    <row r="2620" spans="1:17">
      <c r="A2620"/>
      <c r="B2620"/>
      <c r="C2620"/>
      <c r="D2620"/>
      <c r="E2620"/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</row>
    <row r="2621" spans="1:17">
      <c r="A2621"/>
      <c r="B2621"/>
      <c r="C2621"/>
      <c r="D2621"/>
      <c r="E2621"/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</row>
    <row r="2622" spans="1:17">
      <c r="A2622"/>
      <c r="B2622"/>
      <c r="C2622"/>
      <c r="D2622"/>
      <c r="E2622"/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</row>
    <row r="2623" spans="1:17">
      <c r="A2623"/>
      <c r="B2623"/>
      <c r="C2623"/>
      <c r="D2623"/>
      <c r="E2623"/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</row>
    <row r="2624" spans="1:17">
      <c r="A2624"/>
      <c r="B2624"/>
      <c r="C2624"/>
      <c r="D2624"/>
      <c r="E2624"/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</row>
    <row r="2625" spans="1:17">
      <c r="A2625"/>
      <c r="B2625"/>
      <c r="C2625"/>
      <c r="D2625"/>
      <c r="E2625"/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</row>
    <row r="2626" spans="1:17">
      <c r="A2626"/>
      <c r="B2626"/>
      <c r="C2626"/>
      <c r="D2626"/>
      <c r="E2626"/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</row>
    <row r="2627" spans="1:17">
      <c r="A2627"/>
      <c r="B2627"/>
      <c r="C2627"/>
      <c r="D2627"/>
      <c r="E2627"/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</row>
    <row r="2628" spans="1:17">
      <c r="A2628"/>
      <c r="B2628"/>
      <c r="C2628"/>
      <c r="D2628"/>
      <c r="E2628"/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</row>
    <row r="2629" spans="1:17">
      <c r="A2629"/>
      <c r="B2629"/>
      <c r="C2629"/>
      <c r="D2629"/>
      <c r="E2629"/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</row>
    <row r="2630" spans="1:17">
      <c r="A2630"/>
      <c r="B2630"/>
      <c r="C2630"/>
      <c r="D2630"/>
      <c r="E2630"/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</row>
    <row r="2631" spans="1:17">
      <c r="A2631"/>
      <c r="B2631"/>
      <c r="C2631"/>
      <c r="D2631"/>
      <c r="E2631"/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</row>
    <row r="2632" spans="1:17">
      <c r="A2632"/>
      <c r="B2632"/>
      <c r="C2632"/>
      <c r="D2632"/>
      <c r="E2632"/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</row>
    <row r="2633" spans="1:17">
      <c r="A2633"/>
      <c r="B2633"/>
      <c r="C2633"/>
      <c r="D2633"/>
      <c r="E2633"/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</row>
    <row r="2634" spans="1:17">
      <c r="A2634"/>
      <c r="B2634"/>
      <c r="C2634"/>
      <c r="D2634"/>
      <c r="E2634"/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</row>
    <row r="2635" spans="1:17">
      <c r="A2635"/>
      <c r="B2635"/>
      <c r="C2635"/>
      <c r="D2635"/>
      <c r="E2635"/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</row>
    <row r="2636" spans="1:17">
      <c r="A2636"/>
      <c r="B2636"/>
      <c r="C2636"/>
      <c r="D2636"/>
      <c r="E2636"/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</row>
    <row r="2637" spans="1:17">
      <c r="A2637"/>
      <c r="B2637"/>
      <c r="C2637"/>
      <c r="D2637"/>
      <c r="E2637"/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</row>
    <row r="2638" spans="1:17">
      <c r="A2638"/>
      <c r="B2638"/>
      <c r="C2638"/>
      <c r="D2638"/>
      <c r="E2638"/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</row>
    <row r="2639" spans="1:17">
      <c r="A2639"/>
      <c r="B2639"/>
      <c r="C2639"/>
      <c r="D2639"/>
      <c r="E2639"/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</row>
    <row r="2640" spans="1:17">
      <c r="A2640"/>
      <c r="B2640"/>
      <c r="C2640"/>
      <c r="D2640"/>
      <c r="E2640"/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</row>
    <row r="2641" spans="1:17">
      <c r="A2641"/>
      <c r="B2641"/>
      <c r="C2641"/>
      <c r="D2641"/>
      <c r="E2641"/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</row>
    <row r="2642" spans="1:17">
      <c r="A2642"/>
      <c r="B2642"/>
      <c r="C2642"/>
      <c r="D2642"/>
      <c r="E2642"/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</row>
    <row r="2643" spans="1:17">
      <c r="A2643"/>
      <c r="B2643"/>
      <c r="C2643"/>
      <c r="D2643"/>
      <c r="E2643"/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</row>
    <row r="2644" spans="1:17">
      <c r="A2644"/>
      <c r="B2644"/>
      <c r="C2644"/>
      <c r="D2644"/>
      <c r="E2644"/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</row>
    <row r="2645" spans="1:17">
      <c r="A2645"/>
      <c r="B2645"/>
      <c r="C2645"/>
      <c r="D2645"/>
      <c r="E2645"/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</row>
    <row r="2646" spans="1:17">
      <c r="A2646"/>
      <c r="B2646"/>
      <c r="C2646"/>
      <c r="D2646"/>
      <c r="E2646"/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</row>
    <row r="2647" spans="1:17">
      <c r="A2647"/>
      <c r="B2647"/>
      <c r="C2647"/>
      <c r="D2647"/>
      <c r="E2647"/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</row>
    <row r="2648" spans="1:17">
      <c r="A2648"/>
      <c r="B2648"/>
      <c r="C2648"/>
      <c r="D2648"/>
      <c r="E2648"/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</row>
    <row r="2649" spans="1:17">
      <c r="A2649"/>
      <c r="B2649"/>
      <c r="C2649"/>
      <c r="D2649"/>
      <c r="E2649"/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</row>
    <row r="2650" spans="1:17">
      <c r="A2650"/>
      <c r="B2650"/>
      <c r="C2650"/>
      <c r="D2650"/>
      <c r="E2650"/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</row>
    <row r="2651" spans="1:17">
      <c r="A2651"/>
      <c r="B2651"/>
      <c r="C2651"/>
      <c r="D2651"/>
      <c r="E2651"/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</row>
    <row r="2652" spans="1:17">
      <c r="A2652"/>
      <c r="B2652"/>
      <c r="C2652"/>
      <c r="D2652"/>
      <c r="E2652"/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</row>
    <row r="2653" spans="1:17">
      <c r="A2653"/>
      <c r="B2653"/>
      <c r="C2653"/>
      <c r="D2653"/>
      <c r="E2653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</row>
    <row r="2654" spans="1:17">
      <c r="A2654"/>
      <c r="B2654"/>
      <c r="C2654"/>
      <c r="D2654"/>
      <c r="E2654"/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</row>
    <row r="2655" spans="1:17">
      <c r="A2655"/>
      <c r="B2655"/>
      <c r="C2655"/>
      <c r="D2655"/>
      <c r="E2655"/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</row>
    <row r="2656" spans="1:17">
      <c r="A2656"/>
      <c r="B2656"/>
      <c r="C2656"/>
      <c r="D2656"/>
      <c r="E2656"/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</row>
    <row r="2657" spans="1:17">
      <c r="A2657"/>
      <c r="B2657"/>
      <c r="C2657"/>
      <c r="D2657"/>
      <c r="E2657"/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</row>
    <row r="2658" spans="1:17">
      <c r="A2658"/>
      <c r="B2658"/>
      <c r="C2658"/>
      <c r="D2658"/>
      <c r="E2658"/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</row>
    <row r="2659" spans="1:17">
      <c r="A2659"/>
      <c r="B2659"/>
      <c r="C2659"/>
      <c r="D2659"/>
      <c r="E2659"/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</row>
    <row r="2660" spans="1:17">
      <c r="A2660"/>
      <c r="B2660"/>
      <c r="C2660"/>
      <c r="D2660"/>
      <c r="E2660"/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</row>
    <row r="2661" spans="1:17">
      <c r="A2661"/>
      <c r="B2661"/>
      <c r="C2661"/>
      <c r="D2661"/>
      <c r="E2661"/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</row>
    <row r="2662" spans="1:17">
      <c r="A2662"/>
      <c r="B2662"/>
      <c r="C2662"/>
      <c r="D2662"/>
      <c r="E2662"/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</row>
    <row r="2663" spans="1:17">
      <c r="A2663"/>
      <c r="B2663"/>
      <c r="C2663"/>
      <c r="D2663"/>
      <c r="E2663"/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</row>
    <row r="2664" spans="1:17">
      <c r="A2664"/>
      <c r="B2664"/>
      <c r="C2664"/>
      <c r="D2664"/>
      <c r="E2664"/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</row>
    <row r="2665" spans="1:17">
      <c r="A2665"/>
      <c r="B2665"/>
      <c r="C2665"/>
      <c r="D2665"/>
      <c r="E2665"/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</row>
    <row r="2666" spans="1:17">
      <c r="A2666"/>
      <c r="B2666"/>
      <c r="C2666"/>
      <c r="D2666"/>
      <c r="E2666"/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</row>
    <row r="2667" spans="1:17">
      <c r="A2667"/>
      <c r="B2667"/>
      <c r="C2667"/>
      <c r="D2667"/>
      <c r="E2667"/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</row>
    <row r="2668" spans="1:17">
      <c r="A2668"/>
      <c r="B2668"/>
      <c r="C2668"/>
      <c r="D2668"/>
      <c r="E2668"/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</row>
    <row r="2669" spans="1:17">
      <c r="A2669"/>
      <c r="B2669"/>
      <c r="C2669"/>
      <c r="D2669"/>
      <c r="E2669"/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</row>
    <row r="2670" spans="1:17">
      <c r="A2670"/>
      <c r="B2670"/>
      <c r="C2670"/>
      <c r="D2670"/>
      <c r="E2670"/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</row>
    <row r="2671" spans="1:17">
      <c r="A2671"/>
      <c r="B2671"/>
      <c r="C2671"/>
      <c r="D2671"/>
      <c r="E2671"/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</row>
    <row r="2672" spans="1:17">
      <c r="A2672"/>
      <c r="B2672"/>
      <c r="C2672"/>
      <c r="D2672"/>
      <c r="E2672"/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</row>
    <row r="2673" spans="1:17">
      <c r="A2673"/>
      <c r="B2673"/>
      <c r="C2673"/>
      <c r="D2673"/>
      <c r="E2673"/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</row>
    <row r="2674" spans="1:17">
      <c r="A2674"/>
      <c r="B2674"/>
      <c r="C2674"/>
      <c r="D2674"/>
      <c r="E2674"/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</row>
    <row r="2675" spans="1:17">
      <c r="A2675"/>
      <c r="B2675"/>
      <c r="C2675"/>
      <c r="D2675"/>
      <c r="E2675"/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</row>
    <row r="2676" spans="1:17">
      <c r="A2676"/>
      <c r="B2676"/>
      <c r="C2676"/>
      <c r="D2676"/>
      <c r="E2676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</row>
    <row r="2677" spans="1:17">
      <c r="A2677"/>
      <c r="B2677"/>
      <c r="C2677"/>
      <c r="D2677"/>
      <c r="E2677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</row>
    <row r="2678" spans="1:17">
      <c r="A2678"/>
      <c r="B2678"/>
      <c r="C2678"/>
      <c r="D2678"/>
      <c r="E2678"/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</row>
    <row r="2679" spans="1:17">
      <c r="A2679"/>
      <c r="B2679"/>
      <c r="C2679"/>
      <c r="D2679"/>
      <c r="E2679"/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</row>
    <row r="2680" spans="1:17">
      <c r="A2680"/>
      <c r="B2680"/>
      <c r="C2680"/>
      <c r="D2680"/>
      <c r="E2680"/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</row>
    <row r="2681" spans="1:17">
      <c r="A2681"/>
      <c r="B2681"/>
      <c r="C2681"/>
      <c r="D2681"/>
      <c r="E2681"/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</row>
    <row r="2682" spans="1:17">
      <c r="A2682"/>
      <c r="B2682"/>
      <c r="C2682"/>
      <c r="D2682"/>
      <c r="E2682"/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</row>
    <row r="2683" spans="1:17">
      <c r="A2683"/>
      <c r="B2683"/>
      <c r="C2683"/>
      <c r="D2683"/>
      <c r="E2683"/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</row>
    <row r="2684" spans="1:17">
      <c r="A2684"/>
      <c r="B2684"/>
      <c r="C2684"/>
      <c r="D2684"/>
      <c r="E2684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</row>
    <row r="2685" spans="1:17">
      <c r="A2685"/>
      <c r="B2685"/>
      <c r="C2685"/>
      <c r="D2685"/>
      <c r="E2685"/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</row>
    <row r="2686" spans="1:17">
      <c r="A2686"/>
      <c r="B2686"/>
      <c r="C2686"/>
      <c r="D2686"/>
      <c r="E2686"/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</row>
    <row r="2687" spans="1:17">
      <c r="A2687"/>
      <c r="B2687"/>
      <c r="C2687"/>
      <c r="D2687"/>
      <c r="E2687"/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</row>
    <row r="2688" spans="1:17">
      <c r="A2688"/>
      <c r="B2688"/>
      <c r="C2688"/>
      <c r="D2688"/>
      <c r="E2688"/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</row>
    <row r="2689" spans="1:17">
      <c r="A2689"/>
      <c r="B2689"/>
      <c r="C2689"/>
      <c r="D2689"/>
      <c r="E2689"/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</row>
    <row r="2690" spans="1:17">
      <c r="A2690"/>
      <c r="B2690"/>
      <c r="C2690"/>
      <c r="D2690"/>
      <c r="E2690"/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</row>
    <row r="2691" spans="1:17">
      <c r="A2691"/>
      <c r="B2691"/>
      <c r="C2691"/>
      <c r="D2691"/>
      <c r="E2691"/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</row>
    <row r="2692" spans="1:17">
      <c r="A2692"/>
      <c r="B2692"/>
      <c r="C2692"/>
      <c r="D2692"/>
      <c r="E2692"/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</row>
    <row r="2693" spans="1:17">
      <c r="A2693"/>
      <c r="B2693"/>
      <c r="C2693"/>
      <c r="D2693"/>
      <c r="E2693"/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</row>
    <row r="2694" spans="1:17">
      <c r="A2694"/>
      <c r="B2694"/>
      <c r="C2694"/>
      <c r="D2694"/>
      <c r="E2694"/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</row>
    <row r="2695" spans="1:17">
      <c r="A2695"/>
      <c r="B2695"/>
      <c r="C2695"/>
      <c r="D2695"/>
      <c r="E2695"/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</row>
    <row r="2696" spans="1:17">
      <c r="A2696"/>
      <c r="B2696"/>
      <c r="C2696"/>
      <c r="D2696"/>
      <c r="E2696"/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</row>
    <row r="2697" spans="1:17">
      <c r="A2697"/>
      <c r="B2697"/>
      <c r="C2697"/>
      <c r="D2697"/>
      <c r="E2697"/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</row>
    <row r="2698" spans="1:17">
      <c r="A2698"/>
      <c r="B2698"/>
      <c r="C2698"/>
      <c r="D2698"/>
      <c r="E2698"/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</row>
    <row r="2699" spans="1:17">
      <c r="A2699"/>
      <c r="B2699"/>
      <c r="C2699"/>
      <c r="D2699"/>
      <c r="E2699"/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</row>
    <row r="2700" spans="1:17">
      <c r="A2700"/>
      <c r="B2700"/>
      <c r="C2700"/>
      <c r="D2700"/>
      <c r="E2700"/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</row>
    <row r="2701" spans="1:17">
      <c r="A2701"/>
      <c r="B2701"/>
      <c r="C2701"/>
      <c r="D2701"/>
      <c r="E2701"/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</row>
    <row r="2702" spans="1:17">
      <c r="A2702"/>
      <c r="B2702"/>
      <c r="C2702"/>
      <c r="D2702"/>
      <c r="E2702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</row>
    <row r="2703" spans="1:17">
      <c r="A2703"/>
      <c r="B2703"/>
      <c r="C2703"/>
      <c r="D2703"/>
      <c r="E2703"/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</row>
    <row r="2704" spans="1:17">
      <c r="A2704"/>
      <c r="B2704"/>
      <c r="C2704"/>
      <c r="D2704"/>
      <c r="E2704"/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</row>
    <row r="2705" spans="1:17">
      <c r="A2705"/>
      <c r="B2705"/>
      <c r="C2705"/>
      <c r="D2705"/>
      <c r="E2705"/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</row>
    <row r="2706" spans="1:17">
      <c r="A2706"/>
      <c r="B2706"/>
      <c r="C2706"/>
      <c r="D2706"/>
      <c r="E2706"/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</row>
    <row r="2707" spans="1:17">
      <c r="A2707"/>
      <c r="B2707"/>
      <c r="C2707"/>
      <c r="D2707"/>
      <c r="E2707"/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</row>
    <row r="2708" spans="1:17">
      <c r="A2708"/>
      <c r="B2708"/>
      <c r="C2708"/>
      <c r="D2708"/>
      <c r="E2708"/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</row>
    <row r="2709" spans="1:17">
      <c r="A2709"/>
      <c r="B2709"/>
      <c r="C2709"/>
      <c r="D2709"/>
      <c r="E2709"/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</row>
    <row r="2710" spans="1:17">
      <c r="A2710"/>
      <c r="B2710"/>
      <c r="C2710"/>
      <c r="D2710"/>
      <c r="E2710"/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</row>
    <row r="2711" spans="1:17">
      <c r="A2711"/>
      <c r="B2711"/>
      <c r="C2711"/>
      <c r="D2711"/>
      <c r="E2711"/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</row>
    <row r="2712" spans="1:17">
      <c r="A2712"/>
      <c r="B2712"/>
      <c r="C2712"/>
      <c r="D2712"/>
      <c r="E2712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</row>
    <row r="2713" spans="1:17">
      <c r="A2713"/>
      <c r="B2713"/>
      <c r="C2713"/>
      <c r="D2713"/>
      <c r="E2713"/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</row>
    <row r="2714" spans="1:17">
      <c r="A2714"/>
      <c r="B2714"/>
      <c r="C2714"/>
      <c r="D2714"/>
      <c r="E2714"/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</row>
    <row r="2715" spans="1:17">
      <c r="A2715"/>
      <c r="B2715"/>
      <c r="C2715"/>
      <c r="D2715"/>
      <c r="E2715"/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</row>
    <row r="2716" spans="1:17">
      <c r="A2716"/>
      <c r="B2716"/>
      <c r="C2716"/>
      <c r="D2716"/>
      <c r="E2716"/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</row>
    <row r="2717" spans="1:17">
      <c r="A2717"/>
      <c r="B2717"/>
      <c r="C2717"/>
      <c r="D2717"/>
      <c r="E2717"/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</row>
    <row r="2718" spans="1:17">
      <c r="A2718"/>
      <c r="B2718"/>
      <c r="C2718"/>
      <c r="D2718"/>
      <c r="E2718"/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</row>
    <row r="2719" spans="1:17">
      <c r="A2719"/>
      <c r="B2719"/>
      <c r="C2719"/>
      <c r="D2719"/>
      <c r="E2719"/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</row>
    <row r="2720" spans="1:17">
      <c r="A2720"/>
      <c r="B2720"/>
      <c r="C2720"/>
      <c r="D2720"/>
      <c r="E2720"/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</row>
    <row r="2721" spans="1:17">
      <c r="A2721"/>
      <c r="B2721"/>
      <c r="C2721"/>
      <c r="D2721"/>
      <c r="E2721"/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</row>
    <row r="2722" spans="1:17">
      <c r="A2722"/>
      <c r="B2722"/>
      <c r="C2722"/>
      <c r="D2722"/>
      <c r="E2722"/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</row>
    <row r="2723" spans="1:17">
      <c r="A2723"/>
      <c r="B2723"/>
      <c r="C2723"/>
      <c r="D2723"/>
      <c r="E2723"/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</row>
    <row r="2724" spans="1:17">
      <c r="A2724"/>
      <c r="B2724"/>
      <c r="C2724"/>
      <c r="D2724"/>
      <c r="E2724"/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</row>
    <row r="2725" spans="1:17">
      <c r="A2725"/>
      <c r="B2725"/>
      <c r="C2725"/>
      <c r="D2725"/>
      <c r="E2725"/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</row>
    <row r="2726" spans="1:17">
      <c r="A2726"/>
      <c r="B2726"/>
      <c r="C2726"/>
      <c r="D2726"/>
      <c r="E2726"/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</row>
    <row r="2727" spans="1:17">
      <c r="A2727"/>
      <c r="B2727"/>
      <c r="C2727"/>
      <c r="D2727"/>
      <c r="E2727"/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</row>
    <row r="2728" spans="1:17">
      <c r="A2728"/>
      <c r="B2728"/>
      <c r="C2728"/>
      <c r="D2728"/>
      <c r="E2728"/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</row>
    <row r="2729" spans="1:17">
      <c r="A2729"/>
      <c r="B2729"/>
      <c r="C2729"/>
      <c r="D2729"/>
      <c r="E2729"/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</row>
    <row r="2730" spans="1:17">
      <c r="A2730"/>
      <c r="B2730"/>
      <c r="C2730"/>
      <c r="D2730"/>
      <c r="E2730"/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</row>
    <row r="2731" spans="1:17">
      <c r="A2731"/>
      <c r="B2731"/>
      <c r="C2731"/>
      <c r="D2731"/>
      <c r="E2731"/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</row>
    <row r="2732" spans="1:17">
      <c r="A2732"/>
      <c r="B2732"/>
      <c r="C2732"/>
      <c r="D2732"/>
      <c r="E2732"/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</row>
    <row r="2733" spans="1:17">
      <c r="A2733"/>
      <c r="B2733"/>
      <c r="C2733"/>
      <c r="D2733"/>
      <c r="E2733"/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</row>
    <row r="2734" spans="1:17">
      <c r="A2734"/>
      <c r="B2734"/>
      <c r="C2734"/>
      <c r="D2734"/>
      <c r="E2734"/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</row>
    <row r="2735" spans="1:17">
      <c r="A2735"/>
      <c r="B2735"/>
      <c r="C2735"/>
      <c r="D2735"/>
      <c r="E2735"/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</row>
    <row r="2736" spans="1:17">
      <c r="A2736"/>
      <c r="B2736"/>
      <c r="C2736"/>
      <c r="D2736"/>
      <c r="E2736"/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</row>
    <row r="2737" spans="1:17">
      <c r="A2737"/>
      <c r="B2737"/>
      <c r="C2737"/>
      <c r="D2737"/>
      <c r="E2737"/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</row>
    <row r="2738" spans="1:17">
      <c r="A2738"/>
      <c r="B2738"/>
      <c r="C2738"/>
      <c r="D2738"/>
      <c r="E2738"/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</row>
    <row r="2739" spans="1:17">
      <c r="A2739"/>
      <c r="B2739"/>
      <c r="C2739"/>
      <c r="D2739"/>
      <c r="E2739"/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</row>
    <row r="2740" spans="1:17">
      <c r="A2740"/>
      <c r="B2740"/>
      <c r="C2740"/>
      <c r="D2740"/>
      <c r="E2740"/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</row>
    <row r="2741" spans="1:17">
      <c r="A2741"/>
      <c r="B2741"/>
      <c r="C2741"/>
      <c r="D2741"/>
      <c r="E2741"/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</row>
    <row r="2742" spans="1:17">
      <c r="A2742"/>
      <c r="B2742"/>
      <c r="C2742"/>
      <c r="D2742"/>
      <c r="E2742"/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</row>
    <row r="2743" spans="1:17">
      <c r="A2743"/>
      <c r="B2743"/>
      <c r="C2743"/>
      <c r="D2743"/>
      <c r="E2743"/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</row>
    <row r="2744" spans="1:17">
      <c r="A2744"/>
      <c r="B2744"/>
      <c r="C2744"/>
      <c r="D2744"/>
      <c r="E2744"/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</row>
    <row r="2745" spans="1:17">
      <c r="A2745"/>
      <c r="B2745"/>
      <c r="C2745"/>
      <c r="D2745"/>
      <c r="E2745"/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</row>
    <row r="2746" spans="1:17">
      <c r="A2746"/>
      <c r="B2746"/>
      <c r="C2746"/>
      <c r="D2746"/>
      <c r="E2746"/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</row>
    <row r="2747" spans="1:17">
      <c r="A2747"/>
      <c r="B2747"/>
      <c r="C2747"/>
      <c r="D2747"/>
      <c r="E2747"/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</row>
    <row r="2748" spans="1:17">
      <c r="A2748"/>
      <c r="B2748"/>
      <c r="C2748"/>
      <c r="D2748"/>
      <c r="E2748"/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</row>
    <row r="2749" spans="1:17">
      <c r="A2749"/>
      <c r="B2749"/>
      <c r="C2749"/>
      <c r="D2749"/>
      <c r="E2749"/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</row>
    <row r="2750" spans="1:17">
      <c r="A2750"/>
      <c r="B2750"/>
      <c r="C2750"/>
      <c r="D2750"/>
      <c r="E2750"/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</row>
    <row r="2751" spans="1:17">
      <c r="A2751"/>
      <c r="B2751"/>
      <c r="C2751"/>
      <c r="D2751"/>
      <c r="E2751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</row>
    <row r="2752" spans="1:17">
      <c r="A2752"/>
      <c r="B2752"/>
      <c r="C2752"/>
      <c r="D2752"/>
      <c r="E2752"/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</row>
    <row r="2753" spans="1:17">
      <c r="A2753"/>
      <c r="B2753"/>
      <c r="C2753"/>
      <c r="D2753"/>
      <c r="E2753"/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</row>
    <row r="2754" spans="1:17">
      <c r="A2754"/>
      <c r="B2754"/>
      <c r="C2754"/>
      <c r="D2754"/>
      <c r="E2754"/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</row>
    <row r="2755" spans="1:17">
      <c r="A2755"/>
      <c r="B2755"/>
      <c r="C2755"/>
      <c r="D2755"/>
      <c r="E2755"/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</row>
    <row r="2756" spans="1:17">
      <c r="A2756"/>
      <c r="B2756"/>
      <c r="C2756"/>
      <c r="D2756"/>
      <c r="E2756"/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</row>
    <row r="2757" spans="1:17">
      <c r="A2757"/>
      <c r="B2757"/>
      <c r="C2757"/>
      <c r="D2757"/>
      <c r="E2757"/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</row>
    <row r="2758" spans="1:17">
      <c r="A2758"/>
      <c r="B2758"/>
      <c r="C2758"/>
      <c r="D2758"/>
      <c r="E2758"/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</row>
    <row r="2759" spans="1:17">
      <c r="A2759"/>
      <c r="B2759"/>
      <c r="C2759"/>
      <c r="D2759"/>
      <c r="E2759"/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</row>
    <row r="2760" spans="1:17">
      <c r="A2760"/>
      <c r="B2760"/>
      <c r="C2760"/>
      <c r="D2760"/>
      <c r="E2760"/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</row>
    <row r="2761" spans="1:17">
      <c r="A2761"/>
      <c r="B2761"/>
      <c r="C2761"/>
      <c r="D2761"/>
      <c r="E2761"/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</row>
    <row r="2762" spans="1:17">
      <c r="A2762"/>
      <c r="B2762"/>
      <c r="C2762"/>
      <c r="D2762"/>
      <c r="E2762"/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</row>
    <row r="2763" spans="1:17">
      <c r="A2763"/>
      <c r="B2763"/>
      <c r="C2763"/>
      <c r="D2763"/>
      <c r="E2763"/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</row>
    <row r="2764" spans="1:17">
      <c r="A2764"/>
      <c r="B2764"/>
      <c r="C2764"/>
      <c r="D2764"/>
      <c r="E2764"/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</row>
    <row r="2765" spans="1:17">
      <c r="A2765"/>
      <c r="B2765"/>
      <c r="C2765"/>
      <c r="D2765"/>
      <c r="E2765"/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</row>
    <row r="2766" spans="1:17">
      <c r="A2766"/>
      <c r="B2766"/>
      <c r="C2766"/>
      <c r="D2766"/>
      <c r="E2766"/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</row>
    <row r="2767" spans="1:17">
      <c r="A2767"/>
      <c r="B2767"/>
      <c r="C2767"/>
      <c r="D2767"/>
      <c r="E2767"/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</row>
    <row r="2768" spans="1:17">
      <c r="A2768"/>
      <c r="B2768"/>
      <c r="C2768"/>
      <c r="D2768"/>
      <c r="E2768"/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</row>
    <row r="2769" spans="1:17">
      <c r="A2769"/>
      <c r="B2769"/>
      <c r="C2769"/>
      <c r="D2769"/>
      <c r="E2769"/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</row>
    <row r="2770" spans="1:17">
      <c r="A2770"/>
      <c r="B2770"/>
      <c r="C2770"/>
      <c r="D2770"/>
      <c r="E2770"/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</row>
    <row r="2771" spans="1:17">
      <c r="A2771"/>
      <c r="B2771"/>
      <c r="C2771"/>
      <c r="D2771"/>
      <c r="E2771"/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</row>
    <row r="2772" spans="1:17">
      <c r="A2772"/>
      <c r="B2772"/>
      <c r="C2772"/>
      <c r="D2772"/>
      <c r="E2772"/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</row>
    <row r="2773" spans="1:17">
      <c r="A2773"/>
      <c r="B2773"/>
      <c r="C2773"/>
      <c r="D2773"/>
      <c r="E2773"/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</row>
    <row r="2774" spans="1:17">
      <c r="A2774"/>
      <c r="B2774"/>
      <c r="C2774"/>
      <c r="D2774"/>
      <c r="E2774"/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</row>
    <row r="2775" spans="1:17">
      <c r="A2775"/>
      <c r="B2775"/>
      <c r="C2775"/>
      <c r="D2775"/>
      <c r="E2775"/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</row>
    <row r="2776" spans="1:17">
      <c r="A2776"/>
      <c r="B2776"/>
      <c r="C2776"/>
      <c r="D2776"/>
      <c r="E2776"/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</row>
    <row r="2777" spans="1:17">
      <c r="A2777"/>
      <c r="B2777"/>
      <c r="C2777"/>
      <c r="D2777"/>
      <c r="E2777"/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</row>
    <row r="2778" spans="1:17">
      <c r="A2778"/>
      <c r="B2778"/>
      <c r="C2778"/>
      <c r="D2778"/>
      <c r="E2778"/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</row>
    <row r="2779" spans="1:17">
      <c r="A2779"/>
      <c r="B2779"/>
      <c r="C2779"/>
      <c r="D2779"/>
      <c r="E2779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</row>
    <row r="2780" spans="1:17">
      <c r="A2780"/>
      <c r="B2780"/>
      <c r="C2780"/>
      <c r="D2780"/>
      <c r="E2780"/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</row>
    <row r="2781" spans="1:17">
      <c r="A2781"/>
      <c r="B2781"/>
      <c r="C2781"/>
      <c r="D2781"/>
      <c r="E2781"/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</row>
    <row r="2782" spans="1:17">
      <c r="A2782"/>
      <c r="B2782"/>
      <c r="C2782"/>
      <c r="D2782"/>
      <c r="E2782"/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</row>
    <row r="2783" spans="1:17">
      <c r="A2783"/>
      <c r="B2783"/>
      <c r="C2783"/>
      <c r="D2783"/>
      <c r="E2783"/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</row>
    <row r="2784" spans="1:17">
      <c r="A2784"/>
      <c r="B2784"/>
      <c r="C2784"/>
      <c r="D2784"/>
      <c r="E2784"/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</row>
    <row r="2785" spans="1:17">
      <c r="A2785"/>
      <c r="B2785"/>
      <c r="C2785"/>
      <c r="D2785"/>
      <c r="E2785"/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</row>
    <row r="2786" spans="1:17">
      <c r="A2786"/>
      <c r="B2786"/>
      <c r="C2786"/>
      <c r="D2786"/>
      <c r="E2786"/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</row>
    <row r="2787" spans="1:17">
      <c r="A2787"/>
      <c r="B2787"/>
      <c r="C2787"/>
      <c r="D2787"/>
      <c r="E2787"/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</row>
    <row r="2788" spans="1:17">
      <c r="A2788"/>
      <c r="B2788"/>
      <c r="C2788"/>
      <c r="D2788"/>
      <c r="E2788"/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</row>
    <row r="2789" spans="1:17">
      <c r="A2789"/>
      <c r="B2789"/>
      <c r="C2789"/>
      <c r="D2789"/>
      <c r="E2789"/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</row>
    <row r="2790" spans="1:17">
      <c r="A2790"/>
      <c r="B2790"/>
      <c r="C2790"/>
      <c r="D2790"/>
      <c r="E2790"/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</row>
    <row r="2791" spans="1:17">
      <c r="A2791"/>
      <c r="B2791"/>
      <c r="C2791"/>
      <c r="D2791"/>
      <c r="E2791"/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</row>
    <row r="2792" spans="1:17">
      <c r="A2792"/>
      <c r="B2792"/>
      <c r="C2792"/>
      <c r="D2792"/>
      <c r="E2792"/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</row>
    <row r="2793" spans="1:17">
      <c r="A2793"/>
      <c r="B2793"/>
      <c r="C2793"/>
      <c r="D2793"/>
      <c r="E2793"/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</row>
    <row r="2794" spans="1:17">
      <c r="A2794"/>
      <c r="B2794"/>
      <c r="C2794"/>
      <c r="D2794"/>
      <c r="E2794"/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</row>
    <row r="2795" spans="1:17">
      <c r="A2795"/>
      <c r="B2795"/>
      <c r="C2795"/>
      <c r="D2795"/>
      <c r="E2795"/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</row>
    <row r="2796" spans="1:17">
      <c r="A2796"/>
      <c r="B2796"/>
      <c r="C2796"/>
      <c r="D2796"/>
      <c r="E2796"/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</row>
    <row r="2797" spans="1:17">
      <c r="A2797"/>
      <c r="B2797"/>
      <c r="C2797"/>
      <c r="D2797"/>
      <c r="E2797"/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</row>
    <row r="2798" spans="1:17">
      <c r="A2798"/>
      <c r="B2798"/>
      <c r="C2798"/>
      <c r="D2798"/>
      <c r="E2798"/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</row>
    <row r="2799" spans="1:17">
      <c r="A2799"/>
      <c r="B2799"/>
      <c r="C2799"/>
      <c r="D2799"/>
      <c r="E2799"/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</row>
    <row r="2800" spans="1:17">
      <c r="A2800"/>
      <c r="B2800"/>
      <c r="C2800"/>
      <c r="D2800"/>
      <c r="E2800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</row>
    <row r="2801" spans="1:17">
      <c r="A2801"/>
      <c r="B2801"/>
      <c r="C2801"/>
      <c r="D2801"/>
      <c r="E2801"/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</row>
    <row r="2802" spans="1:17">
      <c r="A2802"/>
      <c r="B2802"/>
      <c r="C2802"/>
      <c r="D2802"/>
      <c r="E2802"/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</row>
    <row r="2803" spans="1:17">
      <c r="A2803"/>
      <c r="B2803"/>
      <c r="C2803"/>
      <c r="D2803"/>
      <c r="E2803"/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</row>
    <row r="2804" spans="1:17">
      <c r="A2804"/>
      <c r="B2804"/>
      <c r="C2804"/>
      <c r="D2804"/>
      <c r="E2804"/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</row>
    <row r="2805" spans="1:17">
      <c r="A2805"/>
      <c r="B2805"/>
      <c r="C2805"/>
      <c r="D2805"/>
      <c r="E2805"/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</row>
    <row r="2806" spans="1:17">
      <c r="A2806"/>
      <c r="B2806"/>
      <c r="C2806"/>
      <c r="D2806"/>
      <c r="E2806"/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</row>
    <row r="2807" spans="1:17">
      <c r="A2807"/>
      <c r="B2807"/>
      <c r="C2807"/>
      <c r="D2807"/>
      <c r="E2807"/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</row>
    <row r="2808" spans="1:17">
      <c r="A2808"/>
      <c r="B2808"/>
      <c r="C2808"/>
      <c r="D2808"/>
      <c r="E2808"/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</row>
    <row r="2809" spans="1:17">
      <c r="A2809"/>
      <c r="B2809"/>
      <c r="C2809"/>
      <c r="D2809"/>
      <c r="E2809"/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</row>
    <row r="2810" spans="1:17">
      <c r="A2810"/>
      <c r="B2810"/>
      <c r="C2810"/>
      <c r="D2810"/>
      <c r="E2810"/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</row>
    <row r="2811" spans="1:17">
      <c r="A2811"/>
      <c r="B2811"/>
      <c r="C2811"/>
      <c r="D2811"/>
      <c r="E2811"/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</row>
    <row r="2812" spans="1:17">
      <c r="A2812"/>
      <c r="B2812"/>
      <c r="C2812"/>
      <c r="D2812"/>
      <c r="E2812"/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</row>
    <row r="2813" spans="1:17">
      <c r="A2813"/>
      <c r="B2813"/>
      <c r="C2813"/>
      <c r="D2813"/>
      <c r="E2813"/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</row>
    <row r="2814" spans="1:17">
      <c r="A2814"/>
      <c r="B2814"/>
      <c r="C2814"/>
      <c r="D2814"/>
      <c r="E2814"/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</row>
    <row r="2815" spans="1:17">
      <c r="A2815"/>
      <c r="B2815"/>
      <c r="C2815"/>
      <c r="D2815"/>
      <c r="E2815"/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</row>
    <row r="2816" spans="1:17">
      <c r="A2816"/>
      <c r="B2816"/>
      <c r="C2816"/>
      <c r="D2816"/>
      <c r="E2816"/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</row>
    <row r="2817" spans="1:17">
      <c r="A2817"/>
      <c r="B2817"/>
      <c r="C2817"/>
      <c r="D2817"/>
      <c r="E2817"/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</row>
    <row r="2818" spans="1:17">
      <c r="A2818"/>
      <c r="B2818"/>
      <c r="C2818"/>
      <c r="D2818"/>
      <c r="E2818"/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</row>
    <row r="2819" spans="1:17">
      <c r="A2819"/>
      <c r="B2819"/>
      <c r="C2819"/>
      <c r="D2819"/>
      <c r="E2819"/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</row>
    <row r="2820" spans="1:17">
      <c r="A2820"/>
      <c r="B2820"/>
      <c r="C2820"/>
      <c r="D2820"/>
      <c r="E2820"/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</row>
    <row r="2821" spans="1:17">
      <c r="A2821"/>
      <c r="B2821"/>
      <c r="C2821"/>
      <c r="D2821"/>
      <c r="E2821"/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</row>
    <row r="2822" spans="1:17">
      <c r="A2822"/>
      <c r="B2822"/>
      <c r="C2822"/>
      <c r="D2822"/>
      <c r="E2822"/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</row>
    <row r="2823" spans="1:17">
      <c r="A2823"/>
      <c r="B2823"/>
      <c r="C2823"/>
      <c r="D2823"/>
      <c r="E2823"/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</row>
    <row r="2824" spans="1:17">
      <c r="A2824"/>
      <c r="B2824"/>
      <c r="C2824"/>
      <c r="D2824"/>
      <c r="E2824"/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</row>
    <row r="2825" spans="1:17">
      <c r="A2825"/>
      <c r="B2825"/>
      <c r="C2825"/>
      <c r="D2825"/>
      <c r="E2825"/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</row>
    <row r="2826" spans="1:17">
      <c r="A2826"/>
      <c r="B2826"/>
      <c r="C2826"/>
      <c r="D2826"/>
      <c r="E2826"/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</row>
    <row r="2827" spans="1:17">
      <c r="A2827"/>
      <c r="B2827"/>
      <c r="C2827"/>
      <c r="D2827"/>
      <c r="E2827"/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</row>
    <row r="2828" spans="1:17">
      <c r="A2828"/>
      <c r="B2828"/>
      <c r="C2828"/>
      <c r="D2828"/>
      <c r="E2828"/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</row>
    <row r="2829" spans="1:17">
      <c r="A2829"/>
      <c r="B2829"/>
      <c r="C2829"/>
      <c r="D2829"/>
      <c r="E2829"/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</row>
    <row r="2830" spans="1:17">
      <c r="A2830"/>
      <c r="B2830"/>
      <c r="C2830"/>
      <c r="D2830"/>
      <c r="E2830"/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</row>
    <row r="2831" spans="1:17">
      <c r="A2831"/>
      <c r="B2831"/>
      <c r="C2831"/>
      <c r="D2831"/>
      <c r="E2831"/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</row>
    <row r="2832" spans="1:17">
      <c r="A2832"/>
      <c r="B2832"/>
      <c r="C2832"/>
      <c r="D2832"/>
      <c r="E2832"/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</row>
    <row r="2833" spans="1:17">
      <c r="A2833"/>
      <c r="B2833"/>
      <c r="C2833"/>
      <c r="D2833"/>
      <c r="E2833"/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</row>
    <row r="2834" spans="1:17">
      <c r="A2834"/>
      <c r="B2834"/>
      <c r="C2834"/>
      <c r="D2834"/>
      <c r="E2834"/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</row>
    <row r="2835" spans="1:17">
      <c r="A2835"/>
      <c r="B2835"/>
      <c r="C2835"/>
      <c r="D2835"/>
      <c r="E2835"/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</row>
    <row r="2836" spans="1:17">
      <c r="A2836"/>
      <c r="B2836"/>
      <c r="C2836"/>
      <c r="D2836"/>
      <c r="E2836"/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</row>
    <row r="2837" spans="1:17">
      <c r="A2837"/>
      <c r="B2837"/>
      <c r="C2837"/>
      <c r="D2837"/>
      <c r="E2837"/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</row>
    <row r="2838" spans="1:17">
      <c r="A2838"/>
      <c r="B2838"/>
      <c r="C2838"/>
      <c r="D2838"/>
      <c r="E2838"/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</row>
    <row r="2839" spans="1:17">
      <c r="A2839"/>
      <c r="B2839"/>
      <c r="C2839"/>
      <c r="D2839"/>
      <c r="E2839"/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</row>
    <row r="2840" spans="1:17">
      <c r="A2840"/>
      <c r="B2840"/>
      <c r="C2840"/>
      <c r="D2840"/>
      <c r="E2840"/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</row>
    <row r="2841" spans="1:17">
      <c r="A2841"/>
      <c r="B2841"/>
      <c r="C2841"/>
      <c r="D2841"/>
      <c r="E2841"/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</row>
    <row r="2842" spans="1:17">
      <c r="A2842"/>
      <c r="B2842"/>
      <c r="C2842"/>
      <c r="D2842"/>
      <c r="E2842"/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</row>
    <row r="2843" spans="1:17">
      <c r="A2843"/>
      <c r="B2843"/>
      <c r="C2843"/>
      <c r="D2843"/>
      <c r="E2843"/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</row>
    <row r="2844" spans="1:17">
      <c r="A2844"/>
      <c r="B2844"/>
      <c r="C2844"/>
      <c r="D2844"/>
      <c r="E2844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</row>
    <row r="2845" spans="1:17">
      <c r="A2845"/>
      <c r="B2845"/>
      <c r="C2845"/>
      <c r="D2845"/>
      <c r="E2845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</row>
    <row r="2846" spans="1:17">
      <c r="A2846"/>
      <c r="B2846"/>
      <c r="C2846"/>
      <c r="D2846"/>
      <c r="E2846"/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</row>
    <row r="2847" spans="1:17">
      <c r="A2847"/>
      <c r="B2847"/>
      <c r="C2847"/>
      <c r="D2847"/>
      <c r="E2847"/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</row>
    <row r="2848" spans="1:17">
      <c r="A2848"/>
      <c r="B2848"/>
      <c r="C2848"/>
      <c r="D2848"/>
      <c r="E2848"/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</row>
    <row r="2849" spans="1:17">
      <c r="A2849"/>
      <c r="B2849"/>
      <c r="C2849"/>
      <c r="D2849"/>
      <c r="E2849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</row>
    <row r="2850" spans="1:17">
      <c r="A2850"/>
      <c r="B2850"/>
      <c r="C2850"/>
      <c r="D2850"/>
      <c r="E2850"/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</row>
    <row r="2851" spans="1:17">
      <c r="A2851"/>
      <c r="B2851"/>
      <c r="C2851"/>
      <c r="D2851"/>
      <c r="E2851"/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</row>
    <row r="2852" spans="1:17">
      <c r="A2852"/>
      <c r="B2852"/>
      <c r="C2852"/>
      <c r="D2852"/>
      <c r="E2852"/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</row>
    <row r="2853" spans="1:17">
      <c r="A2853"/>
      <c r="B2853"/>
      <c r="C2853"/>
      <c r="D2853"/>
      <c r="E2853"/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</row>
    <row r="2854" spans="1:17">
      <c r="A2854"/>
      <c r="B2854"/>
      <c r="C2854"/>
      <c r="D2854"/>
      <c r="E2854"/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</row>
    <row r="2855" spans="1:17">
      <c r="A2855"/>
      <c r="B2855"/>
      <c r="C2855"/>
      <c r="D2855"/>
      <c r="E2855"/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</row>
    <row r="2856" spans="1:17">
      <c r="A2856"/>
      <c r="B2856"/>
      <c r="C2856"/>
      <c r="D2856"/>
      <c r="E2856"/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</row>
    <row r="2857" spans="1:17">
      <c r="A2857"/>
      <c r="B2857"/>
      <c r="C2857"/>
      <c r="D2857"/>
      <c r="E2857"/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</row>
    <row r="2858" spans="1:17">
      <c r="A2858"/>
      <c r="B2858"/>
      <c r="C2858"/>
      <c r="D2858"/>
      <c r="E2858"/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</row>
    <row r="2859" spans="1:17">
      <c r="A2859"/>
      <c r="B2859"/>
      <c r="C2859"/>
      <c r="D2859"/>
      <c r="E2859"/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</row>
    <row r="2860" spans="1:17">
      <c r="A2860"/>
      <c r="B2860"/>
      <c r="C2860"/>
      <c r="D2860"/>
      <c r="E2860"/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</row>
    <row r="2861" spans="1:17">
      <c r="A2861"/>
      <c r="B2861"/>
      <c r="C2861"/>
      <c r="D2861"/>
      <c r="E2861"/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</row>
    <row r="2862" spans="1:17">
      <c r="A2862"/>
      <c r="B2862"/>
      <c r="C2862"/>
      <c r="D2862"/>
      <c r="E2862"/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</row>
    <row r="2863" spans="1:17">
      <c r="A2863"/>
      <c r="B2863"/>
      <c r="C2863"/>
      <c r="D2863"/>
      <c r="E2863"/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</row>
    <row r="2864" spans="1:17">
      <c r="A2864"/>
      <c r="B2864"/>
      <c r="C2864"/>
      <c r="D2864"/>
      <c r="E2864"/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</row>
    <row r="2865" spans="1:17">
      <c r="A2865"/>
      <c r="B2865"/>
      <c r="C2865"/>
      <c r="D2865"/>
      <c r="E2865"/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</row>
    <row r="2866" spans="1:17">
      <c r="A2866"/>
      <c r="B2866"/>
      <c r="C2866"/>
      <c r="D2866"/>
      <c r="E2866"/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</row>
    <row r="2867" spans="1:17">
      <c r="A2867"/>
      <c r="B2867"/>
      <c r="C2867"/>
      <c r="D2867"/>
      <c r="E2867"/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</row>
    <row r="2868" spans="1:17">
      <c r="A2868"/>
      <c r="B2868"/>
      <c r="C2868"/>
      <c r="D2868"/>
      <c r="E2868"/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</row>
    <row r="2869" spans="1:17">
      <c r="A2869"/>
      <c r="B2869"/>
      <c r="C2869"/>
      <c r="D2869"/>
      <c r="E2869"/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</row>
    <row r="2870" spans="1:17">
      <c r="A2870"/>
      <c r="B2870"/>
      <c r="C2870"/>
      <c r="D2870"/>
      <c r="E2870"/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</row>
    <row r="2871" spans="1:17">
      <c r="A2871"/>
      <c r="B2871"/>
      <c r="C2871"/>
      <c r="D2871"/>
      <c r="E2871"/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</row>
    <row r="2872" spans="1:17">
      <c r="A2872"/>
      <c r="B2872"/>
      <c r="C2872"/>
      <c r="D2872"/>
      <c r="E2872"/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</row>
    <row r="2873" spans="1:17">
      <c r="A2873"/>
      <c r="B2873"/>
      <c r="C2873"/>
      <c r="D2873"/>
      <c r="E2873"/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</row>
    <row r="2874" spans="1:17">
      <c r="A2874"/>
      <c r="B2874"/>
      <c r="C2874"/>
      <c r="D2874"/>
      <c r="E2874"/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</row>
    <row r="2875" spans="1:17">
      <c r="A2875"/>
      <c r="B2875"/>
      <c r="C2875"/>
      <c r="D2875"/>
      <c r="E2875"/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</row>
    <row r="2876" spans="1:17">
      <c r="A2876"/>
      <c r="B2876"/>
      <c r="C2876"/>
      <c r="D2876"/>
      <c r="E2876"/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</row>
    <row r="2877" spans="1:17">
      <c r="A2877"/>
      <c r="B2877"/>
      <c r="C2877"/>
      <c r="D2877"/>
      <c r="E2877"/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</row>
    <row r="2878" spans="1:17">
      <c r="A2878"/>
      <c r="B2878"/>
      <c r="C2878"/>
      <c r="D2878"/>
      <c r="E2878"/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</row>
    <row r="2879" spans="1:17">
      <c r="A2879"/>
      <c r="B2879"/>
      <c r="C2879"/>
      <c r="D2879"/>
      <c r="E2879"/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</row>
    <row r="2880" spans="1:17">
      <c r="A2880"/>
      <c r="B2880"/>
      <c r="C2880"/>
      <c r="D2880"/>
      <c r="E2880"/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</row>
    <row r="2881" spans="1:17">
      <c r="A2881"/>
      <c r="B2881"/>
      <c r="C2881"/>
      <c r="D2881"/>
      <c r="E2881"/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</row>
    <row r="2882" spans="1:17">
      <c r="A2882"/>
      <c r="B2882"/>
      <c r="C2882"/>
      <c r="D2882"/>
      <c r="E2882"/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</row>
    <row r="2883" spans="1:17">
      <c r="A2883"/>
      <c r="B2883"/>
      <c r="C2883"/>
      <c r="D2883"/>
      <c r="E2883"/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</row>
    <row r="2884" spans="1:17">
      <c r="A2884"/>
      <c r="B2884"/>
      <c r="C2884"/>
      <c r="D2884"/>
      <c r="E2884"/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</row>
    <row r="2885" spans="1:17">
      <c r="A2885"/>
      <c r="B2885"/>
      <c r="C2885"/>
      <c r="D2885"/>
      <c r="E2885"/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</row>
    <row r="2886" spans="1:17">
      <c r="A2886"/>
      <c r="B2886"/>
      <c r="C2886"/>
      <c r="D2886"/>
      <c r="E2886"/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</row>
    <row r="2887" spans="1:17">
      <c r="A2887"/>
      <c r="B2887"/>
      <c r="C2887"/>
      <c r="D2887"/>
      <c r="E2887"/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</row>
    <row r="2888" spans="1:17">
      <c r="A2888"/>
      <c r="B2888"/>
      <c r="C2888"/>
      <c r="D2888"/>
      <c r="E2888"/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</row>
    <row r="2889" spans="1:17">
      <c r="A2889"/>
      <c r="B2889"/>
      <c r="C2889"/>
      <c r="D2889"/>
      <c r="E2889"/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</row>
    <row r="2890" spans="1:17">
      <c r="A2890"/>
      <c r="B2890"/>
      <c r="C2890"/>
      <c r="D2890"/>
      <c r="E2890"/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</row>
    <row r="2891" spans="1:17">
      <c r="A2891"/>
      <c r="B2891"/>
      <c r="C2891"/>
      <c r="D2891"/>
      <c r="E2891"/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</row>
    <row r="2892" spans="1:17">
      <c r="A2892"/>
      <c r="B2892"/>
      <c r="C2892"/>
      <c r="D2892"/>
      <c r="E2892"/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</row>
    <row r="2893" spans="1:17">
      <c r="A2893"/>
      <c r="B2893"/>
      <c r="C2893"/>
      <c r="D2893"/>
      <c r="E2893"/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</row>
    <row r="2894" spans="1:17">
      <c r="A2894"/>
      <c r="B2894"/>
      <c r="C2894"/>
      <c r="D2894"/>
      <c r="E2894"/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</row>
    <row r="2895" spans="1:17">
      <c r="A2895"/>
      <c r="B2895"/>
      <c r="C2895"/>
      <c r="D2895"/>
      <c r="E2895"/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</row>
    <row r="2896" spans="1:17">
      <c r="A2896"/>
      <c r="B2896"/>
      <c r="C2896"/>
      <c r="D2896"/>
      <c r="E2896"/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</row>
    <row r="2897" spans="1:17">
      <c r="A2897"/>
      <c r="B2897"/>
      <c r="C2897"/>
      <c r="D2897"/>
      <c r="E2897"/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</row>
    <row r="2898" spans="1:17">
      <c r="A2898"/>
      <c r="B2898"/>
      <c r="C2898"/>
      <c r="D2898"/>
      <c r="E289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</row>
    <row r="2899" spans="1:17">
      <c r="A2899"/>
      <c r="B2899"/>
      <c r="C2899"/>
      <c r="D2899"/>
      <c r="E2899"/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</row>
    <row r="2900" spans="1:17">
      <c r="A2900"/>
      <c r="B2900"/>
      <c r="C2900"/>
      <c r="D2900"/>
      <c r="E2900"/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</row>
    <row r="2901" spans="1:17">
      <c r="A2901"/>
      <c r="B2901"/>
      <c r="C2901"/>
      <c r="D2901"/>
      <c r="E2901"/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</row>
    <row r="2902" spans="1:17">
      <c r="A2902"/>
      <c r="B2902"/>
      <c r="C2902"/>
      <c r="D2902"/>
      <c r="E2902"/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</row>
    <row r="2903" spans="1:17">
      <c r="A2903"/>
      <c r="B2903"/>
      <c r="C2903"/>
      <c r="D2903"/>
      <c r="E2903"/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</row>
    <row r="2904" spans="1:17">
      <c r="A2904"/>
      <c r="B2904"/>
      <c r="C2904"/>
      <c r="D2904"/>
      <c r="E2904"/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</row>
    <row r="2905" spans="1:17">
      <c r="A2905"/>
      <c r="B2905"/>
      <c r="C2905"/>
      <c r="D2905"/>
      <c r="E2905"/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</row>
    <row r="2906" spans="1:17">
      <c r="A2906"/>
      <c r="B2906"/>
      <c r="C2906"/>
      <c r="D2906"/>
      <c r="E2906"/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</row>
    <row r="2907" spans="1:17">
      <c r="A2907"/>
      <c r="B2907"/>
      <c r="C2907"/>
      <c r="D2907"/>
      <c r="E2907"/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</row>
    <row r="2908" spans="1:17">
      <c r="A2908"/>
      <c r="B2908"/>
      <c r="C2908"/>
      <c r="D2908"/>
      <c r="E2908"/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</row>
    <row r="2909" spans="1:17">
      <c r="A2909"/>
      <c r="B2909"/>
      <c r="C2909"/>
      <c r="D2909"/>
      <c r="E2909"/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</row>
    <row r="2910" spans="1:17">
      <c r="A2910"/>
      <c r="B2910"/>
      <c r="C2910"/>
      <c r="D2910"/>
      <c r="E2910"/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</row>
    <row r="2911" spans="1:17">
      <c r="A2911"/>
      <c r="B2911"/>
      <c r="C2911"/>
      <c r="D2911"/>
      <c r="E2911"/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</row>
    <row r="2912" spans="1:17">
      <c r="A2912"/>
      <c r="B2912"/>
      <c r="C2912"/>
      <c r="D2912"/>
      <c r="E2912"/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</row>
    <row r="2913" spans="1:17">
      <c r="A2913"/>
      <c r="B2913"/>
      <c r="C2913"/>
      <c r="D2913"/>
      <c r="E2913"/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</row>
    <row r="2914" spans="1:17">
      <c r="A2914"/>
      <c r="B2914"/>
      <c r="C2914"/>
      <c r="D2914"/>
      <c r="E2914"/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</row>
    <row r="2915" spans="1:17">
      <c r="A2915"/>
      <c r="B2915"/>
      <c r="C2915"/>
      <c r="D2915"/>
      <c r="E2915"/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</row>
    <row r="2916" spans="1:17">
      <c r="A2916"/>
      <c r="B2916"/>
      <c r="C2916"/>
      <c r="D2916"/>
      <c r="E2916"/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</row>
    <row r="2917" spans="1:17">
      <c r="A2917"/>
      <c r="B2917"/>
      <c r="C2917"/>
      <c r="D2917"/>
      <c r="E2917"/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</row>
    <row r="2918" spans="1:17">
      <c r="A2918"/>
      <c r="B2918"/>
      <c r="C2918"/>
      <c r="D2918"/>
      <c r="E291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</row>
    <row r="2919" spans="1:17">
      <c r="A2919"/>
      <c r="B2919"/>
      <c r="C2919"/>
      <c r="D2919"/>
      <c r="E2919"/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</row>
    <row r="2920" spans="1:17">
      <c r="A2920"/>
      <c r="B2920"/>
      <c r="C2920"/>
      <c r="D2920"/>
      <c r="E2920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</row>
    <row r="2921" spans="1:17">
      <c r="A2921"/>
      <c r="B2921"/>
      <c r="C2921"/>
      <c r="D2921"/>
      <c r="E2921"/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</row>
    <row r="2922" spans="1:17">
      <c r="A2922"/>
      <c r="B2922"/>
      <c r="C2922"/>
      <c r="D2922"/>
      <c r="E2922"/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</row>
    <row r="2923" spans="1:17">
      <c r="A2923"/>
      <c r="B2923"/>
      <c r="C2923"/>
      <c r="D2923"/>
      <c r="E2923"/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</row>
    <row r="2924" spans="1:17">
      <c r="A2924"/>
      <c r="B2924"/>
      <c r="C2924"/>
      <c r="D2924"/>
      <c r="E2924"/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</row>
    <row r="2925" spans="1:17">
      <c r="A2925"/>
      <c r="B2925"/>
      <c r="C2925"/>
      <c r="D2925"/>
      <c r="E2925"/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</row>
    <row r="2926" spans="1:17">
      <c r="A2926"/>
      <c r="B2926"/>
      <c r="C2926"/>
      <c r="D2926"/>
      <c r="E2926"/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</row>
    <row r="2927" spans="1:17">
      <c r="A2927"/>
      <c r="B2927"/>
      <c r="C2927"/>
      <c r="D2927"/>
      <c r="E2927"/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</row>
    <row r="2928" spans="1:17">
      <c r="A2928"/>
      <c r="B2928"/>
      <c r="C2928"/>
      <c r="D2928"/>
      <c r="E2928"/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</row>
    <row r="2929" spans="1:17">
      <c r="A2929"/>
      <c r="B2929"/>
      <c r="C2929"/>
      <c r="D2929"/>
      <c r="E2929"/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</row>
    <row r="2930" spans="1:17">
      <c r="A2930"/>
      <c r="B2930"/>
      <c r="C2930"/>
      <c r="D2930"/>
      <c r="E2930"/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</row>
    <row r="2931" spans="1:17">
      <c r="A2931"/>
      <c r="B2931"/>
      <c r="C2931"/>
      <c r="D2931"/>
      <c r="E2931"/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</row>
    <row r="2932" spans="1:17">
      <c r="A2932"/>
      <c r="B2932"/>
      <c r="C2932"/>
      <c r="D2932"/>
      <c r="E2932"/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</row>
    <row r="2933" spans="1:17">
      <c r="A2933"/>
      <c r="B2933"/>
      <c r="C2933"/>
      <c r="D2933"/>
      <c r="E2933"/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</row>
    <row r="2934" spans="1:17">
      <c r="A2934"/>
      <c r="B2934"/>
      <c r="C2934"/>
      <c r="D2934"/>
      <c r="E2934"/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</row>
    <row r="2935" spans="1:17">
      <c r="A2935"/>
      <c r="B2935"/>
      <c r="C2935"/>
      <c r="D2935"/>
      <c r="E2935"/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</row>
    <row r="2936" spans="1:17">
      <c r="A2936"/>
      <c r="B2936"/>
      <c r="C2936"/>
      <c r="D2936"/>
      <c r="E2936"/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</row>
    <row r="2937" spans="1:17">
      <c r="A2937"/>
      <c r="B2937"/>
      <c r="C2937"/>
      <c r="D2937"/>
      <c r="E2937"/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</row>
    <row r="2938" spans="1:17">
      <c r="A2938"/>
      <c r="B2938"/>
      <c r="C2938"/>
      <c r="D2938"/>
      <c r="E2938"/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</row>
    <row r="2939" spans="1:17">
      <c r="A2939"/>
      <c r="B2939"/>
      <c r="C2939"/>
      <c r="D2939"/>
      <c r="E2939"/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</row>
    <row r="2940" spans="1:17">
      <c r="A2940"/>
      <c r="B2940"/>
      <c r="C2940"/>
      <c r="D2940"/>
      <c r="E2940"/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</row>
    <row r="2941" spans="1:17">
      <c r="A2941"/>
      <c r="B2941"/>
      <c r="C2941"/>
      <c r="D2941"/>
      <c r="E2941"/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</row>
    <row r="2942" spans="1:17">
      <c r="A2942"/>
      <c r="B2942"/>
      <c r="C2942"/>
      <c r="D2942"/>
      <c r="E2942"/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</row>
    <row r="2943" spans="1:17">
      <c r="A2943"/>
      <c r="B2943"/>
      <c r="C2943"/>
      <c r="D2943"/>
      <c r="E2943"/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</row>
    <row r="2944" spans="1:17">
      <c r="A2944"/>
      <c r="B2944"/>
      <c r="C2944"/>
      <c r="D2944"/>
      <c r="E2944"/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</row>
    <row r="2945" spans="1:17">
      <c r="A2945"/>
      <c r="B2945"/>
      <c r="C2945"/>
      <c r="D2945"/>
      <c r="E2945"/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</row>
    <row r="2946" spans="1:17">
      <c r="A2946"/>
      <c r="B2946"/>
      <c r="C2946"/>
      <c r="D2946"/>
      <c r="E2946"/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</row>
    <row r="2947" spans="1:17">
      <c r="A2947"/>
      <c r="B2947"/>
      <c r="C2947"/>
      <c r="D2947"/>
      <c r="E2947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</row>
    <row r="2948" spans="1:17">
      <c r="A2948"/>
      <c r="B2948"/>
      <c r="C2948"/>
      <c r="D2948"/>
      <c r="E2948"/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</row>
    <row r="2949" spans="1:17">
      <c r="A2949"/>
      <c r="B2949"/>
      <c r="C2949"/>
      <c r="D2949"/>
      <c r="E2949"/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</row>
    <row r="2950" spans="1:17">
      <c r="A2950"/>
      <c r="B2950"/>
      <c r="C2950"/>
      <c r="D2950"/>
      <c r="E2950"/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</row>
    <row r="2951" spans="1:17">
      <c r="A2951"/>
      <c r="B2951"/>
      <c r="C2951"/>
      <c r="D2951"/>
      <c r="E2951"/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</row>
    <row r="2952" spans="1:17">
      <c r="A2952"/>
      <c r="B2952"/>
      <c r="C2952"/>
      <c r="D2952"/>
      <c r="E2952"/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</row>
    <row r="2953" spans="1:17">
      <c r="A2953"/>
      <c r="B2953"/>
      <c r="C2953"/>
      <c r="D2953"/>
      <c r="E2953"/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</row>
    <row r="2954" spans="1:17">
      <c r="A2954"/>
      <c r="B2954"/>
      <c r="C2954"/>
      <c r="D2954"/>
      <c r="E2954"/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</row>
    <row r="2955" spans="1:17">
      <c r="A2955"/>
      <c r="B2955"/>
      <c r="C2955"/>
      <c r="D2955"/>
      <c r="E2955"/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</row>
    <row r="2956" spans="1:17">
      <c r="A2956"/>
      <c r="B2956"/>
      <c r="C2956"/>
      <c r="D2956"/>
      <c r="E2956"/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</row>
    <row r="2957" spans="1:17">
      <c r="A2957"/>
      <c r="B2957"/>
      <c r="C2957"/>
      <c r="D2957"/>
      <c r="E2957"/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</row>
    <row r="2958" spans="1:17">
      <c r="A2958"/>
      <c r="B2958"/>
      <c r="C2958"/>
      <c r="D2958"/>
      <c r="E2958"/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</row>
    <row r="2959" spans="1:17">
      <c r="A2959"/>
      <c r="B2959"/>
      <c r="C2959"/>
      <c r="D2959"/>
      <c r="E2959"/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</row>
    <row r="2960" spans="1:17">
      <c r="A2960"/>
      <c r="B2960"/>
      <c r="C2960"/>
      <c r="D2960"/>
      <c r="E2960"/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</row>
    <row r="2961" spans="1:17">
      <c r="A2961"/>
      <c r="B2961"/>
      <c r="C2961"/>
      <c r="D2961"/>
      <c r="E2961"/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</row>
    <row r="2962" spans="1:17">
      <c r="A2962"/>
      <c r="B2962"/>
      <c r="C2962"/>
      <c r="D2962"/>
      <c r="E2962"/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</row>
    <row r="2963" spans="1:17">
      <c r="A2963"/>
      <c r="B2963"/>
      <c r="C2963"/>
      <c r="D2963"/>
      <c r="E2963"/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</row>
    <row r="2964" spans="1:17">
      <c r="A2964"/>
      <c r="B2964"/>
      <c r="C2964"/>
      <c r="D2964"/>
      <c r="E2964"/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</row>
    <row r="2965" spans="1:17">
      <c r="A2965"/>
      <c r="B2965"/>
      <c r="C2965"/>
      <c r="D2965"/>
      <c r="E2965"/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</row>
    <row r="2966" spans="1:17">
      <c r="A2966"/>
      <c r="B2966"/>
      <c r="C2966"/>
      <c r="D2966"/>
      <c r="E2966"/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</row>
    <row r="2967" spans="1:17">
      <c r="A2967"/>
      <c r="B2967"/>
      <c r="C2967"/>
      <c r="D2967"/>
      <c r="E2967"/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</row>
    <row r="2968" spans="1:17">
      <c r="A2968"/>
      <c r="B2968"/>
      <c r="C2968"/>
      <c r="D2968"/>
      <c r="E2968"/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</row>
    <row r="2969" spans="1:17">
      <c r="A2969"/>
      <c r="B2969"/>
      <c r="C2969"/>
      <c r="D2969"/>
      <c r="E2969"/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</row>
    <row r="2970" spans="1:17">
      <c r="A2970"/>
      <c r="B2970"/>
      <c r="C2970"/>
      <c r="D2970"/>
      <c r="E2970"/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</row>
    <row r="2971" spans="1:17">
      <c r="A2971"/>
      <c r="B2971"/>
      <c r="C2971"/>
      <c r="D2971"/>
      <c r="E2971"/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</row>
    <row r="2972" spans="1:17">
      <c r="A2972"/>
      <c r="B2972"/>
      <c r="C2972"/>
      <c r="D2972"/>
      <c r="E2972"/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</row>
    <row r="2973" spans="1:17">
      <c r="A2973"/>
      <c r="B2973"/>
      <c r="C2973"/>
      <c r="D2973"/>
      <c r="E2973"/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</row>
    <row r="2974" spans="1:17">
      <c r="A2974"/>
      <c r="B2974"/>
      <c r="C2974"/>
      <c r="D2974"/>
      <c r="E2974"/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</row>
    <row r="2975" spans="1:17">
      <c r="A2975"/>
      <c r="B2975"/>
      <c r="C2975"/>
      <c r="D2975"/>
      <c r="E2975"/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</row>
    <row r="2976" spans="1:17">
      <c r="A2976"/>
      <c r="B2976"/>
      <c r="C2976"/>
      <c r="D2976"/>
      <c r="E2976"/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</row>
    <row r="2977" spans="1:17">
      <c r="A2977"/>
      <c r="B2977"/>
      <c r="C2977"/>
      <c r="D2977"/>
      <c r="E2977"/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</row>
    <row r="2978" spans="1:17">
      <c r="A2978"/>
      <c r="B2978"/>
      <c r="C2978"/>
      <c r="D2978"/>
      <c r="E2978"/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</row>
    <row r="2979" spans="1:17">
      <c r="A2979"/>
      <c r="B2979"/>
      <c r="C2979"/>
      <c r="D2979"/>
      <c r="E2979"/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</row>
    <row r="2980" spans="1:17">
      <c r="A2980"/>
      <c r="B2980"/>
      <c r="C2980"/>
      <c r="D2980"/>
      <c r="E2980"/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</row>
    <row r="2981" spans="1:17">
      <c r="A2981"/>
      <c r="B2981"/>
      <c r="C2981"/>
      <c r="D2981"/>
      <c r="E2981"/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</row>
    <row r="2982" spans="1:17">
      <c r="A2982"/>
      <c r="B2982"/>
      <c r="C2982"/>
      <c r="D2982"/>
      <c r="E2982"/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</row>
    <row r="2983" spans="1:17">
      <c r="A2983"/>
      <c r="B2983"/>
      <c r="C2983"/>
      <c r="D2983"/>
      <c r="E2983"/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</row>
    <row r="2984" spans="1:17">
      <c r="A2984"/>
      <c r="B2984"/>
      <c r="C2984"/>
      <c r="D2984"/>
      <c r="E2984"/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</row>
    <row r="2985" spans="1:17">
      <c r="A2985"/>
      <c r="B2985"/>
      <c r="C2985"/>
      <c r="D2985"/>
      <c r="E2985"/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</row>
    <row r="2986" spans="1:17">
      <c r="A2986"/>
      <c r="B2986"/>
      <c r="C2986"/>
      <c r="D2986"/>
      <c r="E2986"/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</row>
    <row r="2987" spans="1:17">
      <c r="A2987"/>
      <c r="B2987"/>
      <c r="C2987"/>
      <c r="D2987"/>
      <c r="E2987"/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</row>
    <row r="2988" spans="1:17">
      <c r="A2988"/>
      <c r="B2988"/>
      <c r="C2988"/>
      <c r="D2988"/>
      <c r="E2988"/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</row>
    <row r="2989" spans="1:17">
      <c r="A2989"/>
      <c r="B2989"/>
      <c r="C2989"/>
      <c r="D2989"/>
      <c r="E2989"/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</row>
    <row r="2990" spans="1:17">
      <c r="A2990"/>
      <c r="B2990"/>
      <c r="C2990"/>
      <c r="D2990"/>
      <c r="E2990"/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</row>
    <row r="2991" spans="1:17">
      <c r="A2991"/>
      <c r="B2991"/>
      <c r="C2991"/>
      <c r="D2991"/>
      <c r="E2991"/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</row>
    <row r="2992" spans="1:17">
      <c r="A2992"/>
      <c r="B2992"/>
      <c r="C2992"/>
      <c r="D2992"/>
      <c r="E2992"/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</row>
    <row r="2993" spans="1:17">
      <c r="A2993"/>
      <c r="B2993"/>
      <c r="C2993"/>
      <c r="D2993"/>
      <c r="E2993"/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</row>
    <row r="2994" spans="1:17">
      <c r="A2994"/>
      <c r="B2994"/>
      <c r="C2994"/>
      <c r="D2994"/>
      <c r="E2994"/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</row>
    <row r="2995" spans="1:17">
      <c r="A2995"/>
      <c r="B2995"/>
      <c r="C2995"/>
      <c r="D2995"/>
      <c r="E2995"/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</row>
    <row r="2996" spans="1:17">
      <c r="A2996"/>
      <c r="B2996"/>
      <c r="C2996"/>
      <c r="D2996"/>
      <c r="E2996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</row>
    <row r="2997" spans="1:17">
      <c r="A2997"/>
      <c r="B2997"/>
      <c r="C2997"/>
      <c r="D2997"/>
      <c r="E2997"/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</row>
    <row r="2998" spans="1:17">
      <c r="A2998"/>
      <c r="B2998"/>
      <c r="C2998"/>
      <c r="D2998"/>
      <c r="E2998"/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</row>
    <row r="2999" spans="1:17">
      <c r="A2999"/>
      <c r="B2999"/>
      <c r="C2999"/>
      <c r="D2999"/>
      <c r="E2999"/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</row>
    <row r="3000" spans="1:17">
      <c r="A3000"/>
      <c r="B3000"/>
      <c r="C3000"/>
      <c r="D3000"/>
      <c r="E3000"/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</row>
    <row r="3001" spans="1:17">
      <c r="A3001"/>
      <c r="B3001"/>
      <c r="C3001"/>
      <c r="D3001"/>
      <c r="E3001"/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</row>
    <row r="3002" spans="1:17">
      <c r="A3002"/>
      <c r="B3002"/>
      <c r="C3002"/>
      <c r="D3002"/>
      <c r="E3002"/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</row>
    <row r="3003" spans="1:17">
      <c r="A3003"/>
      <c r="B3003"/>
      <c r="C3003"/>
      <c r="D3003"/>
      <c r="E3003"/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</row>
    <row r="3004" spans="1:17">
      <c r="A3004"/>
      <c r="B3004"/>
      <c r="C3004"/>
      <c r="D3004"/>
      <c r="E3004"/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</row>
    <row r="3005" spans="1:17">
      <c r="A3005"/>
      <c r="B3005"/>
      <c r="C3005"/>
      <c r="D3005"/>
      <c r="E3005"/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</row>
    <row r="3006" spans="1:17">
      <c r="A3006"/>
      <c r="B3006"/>
      <c r="C3006"/>
      <c r="D3006"/>
      <c r="E3006"/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</row>
    <row r="3007" spans="1:17">
      <c r="A3007"/>
      <c r="B3007"/>
      <c r="C3007"/>
      <c r="D3007"/>
      <c r="E3007"/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</row>
    <row r="3008" spans="1:17">
      <c r="A3008"/>
      <c r="B3008"/>
      <c r="C3008"/>
      <c r="D3008"/>
      <c r="E3008"/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</row>
    <row r="3009" spans="1:17">
      <c r="A3009"/>
      <c r="B3009"/>
      <c r="C3009"/>
      <c r="D3009"/>
      <c r="E3009"/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</row>
    <row r="3010" spans="1:17">
      <c r="A3010"/>
      <c r="B3010"/>
      <c r="C3010"/>
      <c r="D3010"/>
      <c r="E3010"/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</row>
    <row r="3011" spans="1:17">
      <c r="A3011"/>
      <c r="B3011"/>
      <c r="C3011"/>
      <c r="D3011"/>
      <c r="E3011"/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</row>
    <row r="3012" spans="1:17">
      <c r="A3012"/>
      <c r="B3012"/>
      <c r="C3012"/>
      <c r="D3012"/>
      <c r="E3012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</row>
    <row r="3013" spans="1:17">
      <c r="A3013"/>
      <c r="B3013"/>
      <c r="C3013"/>
      <c r="D3013"/>
      <c r="E3013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</row>
    <row r="3014" spans="1:17">
      <c r="A3014"/>
      <c r="B3014"/>
      <c r="C3014"/>
      <c r="D3014"/>
      <c r="E3014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</row>
    <row r="3015" spans="1:17">
      <c r="A3015"/>
      <c r="B3015"/>
      <c r="C3015"/>
      <c r="D3015"/>
      <c r="E3015"/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</row>
    <row r="3016" spans="1:17">
      <c r="A3016"/>
      <c r="B3016"/>
      <c r="C3016"/>
      <c r="D3016"/>
      <c r="E3016"/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</row>
    <row r="3017" spans="1:17">
      <c r="A3017"/>
      <c r="B3017"/>
      <c r="C3017"/>
      <c r="D3017"/>
      <c r="E3017"/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</row>
    <row r="3018" spans="1:17">
      <c r="A3018"/>
      <c r="B3018"/>
      <c r="C3018"/>
      <c r="D3018"/>
      <c r="E3018"/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</row>
    <row r="3019" spans="1:17">
      <c r="A3019"/>
      <c r="B3019"/>
      <c r="C3019"/>
      <c r="D3019"/>
      <c r="E3019"/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</row>
    <row r="3020" spans="1:17">
      <c r="A3020"/>
      <c r="B3020"/>
      <c r="C3020"/>
      <c r="D3020"/>
      <c r="E3020"/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</row>
    <row r="3021" spans="1:17">
      <c r="A3021"/>
      <c r="B3021"/>
      <c r="C3021"/>
      <c r="D3021"/>
      <c r="E3021"/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</row>
    <row r="3022" spans="1:17">
      <c r="A3022"/>
      <c r="B3022"/>
      <c r="C3022"/>
      <c r="D3022"/>
      <c r="E3022"/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</row>
    <row r="3023" spans="1:17">
      <c r="A3023"/>
      <c r="B3023"/>
      <c r="C3023"/>
      <c r="D3023"/>
      <c r="E3023"/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</row>
    <row r="3024" spans="1:17">
      <c r="A3024"/>
      <c r="B3024"/>
      <c r="C3024"/>
      <c r="D3024"/>
      <c r="E3024"/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</row>
    <row r="3025" spans="1:17">
      <c r="A3025"/>
      <c r="B3025"/>
      <c r="C3025"/>
      <c r="D3025"/>
      <c r="E3025"/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</row>
    <row r="3026" spans="1:17">
      <c r="A3026"/>
      <c r="B3026"/>
      <c r="C3026"/>
      <c r="D3026"/>
      <c r="E3026"/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</row>
    <row r="3027" spans="1:17">
      <c r="A3027"/>
      <c r="B3027"/>
      <c r="C3027"/>
      <c r="D3027"/>
      <c r="E3027"/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</row>
    <row r="3028" spans="1:17">
      <c r="A3028"/>
      <c r="B3028"/>
      <c r="C3028"/>
      <c r="D3028"/>
      <c r="E3028"/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</row>
    <row r="3029" spans="1:17">
      <c r="A3029"/>
      <c r="B3029"/>
      <c r="C3029"/>
      <c r="D3029"/>
      <c r="E3029"/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</row>
    <row r="3030" spans="1:17">
      <c r="A3030"/>
      <c r="B3030"/>
      <c r="C3030"/>
      <c r="D3030"/>
      <c r="E3030"/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</row>
    <row r="3031" spans="1:17">
      <c r="A3031"/>
      <c r="B3031"/>
      <c r="C3031"/>
      <c r="D3031"/>
      <c r="E3031"/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</row>
    <row r="3032" spans="1:17">
      <c r="A3032"/>
      <c r="B3032"/>
      <c r="C3032"/>
      <c r="D3032"/>
      <c r="E3032"/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</row>
    <row r="3033" spans="1:17">
      <c r="A3033"/>
      <c r="B3033"/>
      <c r="C3033"/>
      <c r="D3033"/>
      <c r="E3033"/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</row>
    <row r="3034" spans="1:17">
      <c r="A3034"/>
      <c r="B3034"/>
      <c r="C3034"/>
      <c r="D3034"/>
      <c r="E3034"/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</row>
    <row r="3035" spans="1:17">
      <c r="A3035"/>
      <c r="B3035"/>
      <c r="C3035"/>
      <c r="D3035"/>
      <c r="E3035"/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</row>
    <row r="3036" spans="1:17">
      <c r="A3036"/>
      <c r="B3036"/>
      <c r="C3036"/>
      <c r="D3036"/>
      <c r="E3036"/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</row>
    <row r="3037" spans="1:17">
      <c r="A3037"/>
      <c r="B3037"/>
      <c r="C3037"/>
      <c r="D3037"/>
      <c r="E3037"/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</row>
    <row r="3038" spans="1:17">
      <c r="A3038"/>
      <c r="B3038"/>
      <c r="C3038"/>
      <c r="D3038"/>
      <c r="E3038"/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</row>
    <row r="3039" spans="1:17">
      <c r="A3039"/>
      <c r="B3039"/>
      <c r="C3039"/>
      <c r="D3039"/>
      <c r="E3039"/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</row>
    <row r="3040" spans="1:17">
      <c r="A3040"/>
      <c r="B3040"/>
      <c r="C3040"/>
      <c r="D3040"/>
      <c r="E3040"/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</row>
    <row r="3041" spans="1:17">
      <c r="A3041"/>
      <c r="B3041"/>
      <c r="C3041"/>
      <c r="D3041"/>
      <c r="E3041"/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</row>
    <row r="3042" spans="1:17">
      <c r="A3042"/>
      <c r="B3042"/>
      <c r="C3042"/>
      <c r="D3042"/>
      <c r="E3042"/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</row>
    <row r="3043" spans="1:17">
      <c r="A3043"/>
      <c r="B3043"/>
      <c r="C3043"/>
      <c r="D3043"/>
      <c r="E3043"/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</row>
    <row r="3044" spans="1:17">
      <c r="A3044"/>
      <c r="B3044"/>
      <c r="C3044"/>
      <c r="D3044"/>
      <c r="E3044"/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</row>
    <row r="3045" spans="1:17">
      <c r="A3045"/>
      <c r="B3045"/>
      <c r="C3045"/>
      <c r="D3045"/>
      <c r="E3045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</row>
    <row r="3046" spans="1:17">
      <c r="A3046"/>
      <c r="B3046"/>
      <c r="C3046"/>
      <c r="D3046"/>
      <c r="E3046"/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</row>
    <row r="3047" spans="1:17">
      <c r="A3047"/>
      <c r="B3047"/>
      <c r="C3047"/>
      <c r="D3047"/>
      <c r="E3047"/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</row>
    <row r="3048" spans="1:17">
      <c r="A3048"/>
      <c r="B3048"/>
      <c r="C3048"/>
      <c r="D3048"/>
      <c r="E3048"/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</row>
    <row r="3049" spans="1:17">
      <c r="A3049"/>
      <c r="B3049"/>
      <c r="C3049"/>
      <c r="D3049"/>
      <c r="E3049"/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</row>
    <row r="3050" spans="1:17">
      <c r="A3050"/>
      <c r="B3050"/>
      <c r="C3050"/>
      <c r="D3050"/>
      <c r="E3050"/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</row>
    <row r="3051" spans="1:17">
      <c r="A3051"/>
      <c r="B3051"/>
      <c r="C3051"/>
      <c r="D3051"/>
      <c r="E3051"/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</row>
    <row r="3052" spans="1:17">
      <c r="A3052"/>
      <c r="B3052"/>
      <c r="C3052"/>
      <c r="D3052"/>
      <c r="E3052"/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</row>
    <row r="3053" spans="1:17">
      <c r="A3053"/>
      <c r="B3053"/>
      <c r="C3053"/>
      <c r="D3053"/>
      <c r="E3053"/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</row>
    <row r="3054" spans="1:17">
      <c r="A3054"/>
      <c r="B3054"/>
      <c r="C3054"/>
      <c r="D3054"/>
      <c r="E3054"/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</row>
    <row r="3055" spans="1:17">
      <c r="A3055"/>
      <c r="B3055"/>
      <c r="C3055"/>
      <c r="D3055"/>
      <c r="E3055"/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</row>
    <row r="3056" spans="1:17">
      <c r="A3056"/>
      <c r="B3056"/>
      <c r="C3056"/>
      <c r="D3056"/>
      <c r="E3056"/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</row>
    <row r="3057" spans="1:17">
      <c r="A3057"/>
      <c r="B3057"/>
      <c r="C3057"/>
      <c r="D3057"/>
      <c r="E3057"/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</row>
    <row r="3058" spans="1:17">
      <c r="A3058"/>
      <c r="B3058"/>
      <c r="C3058"/>
      <c r="D3058"/>
      <c r="E3058"/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</row>
    <row r="3059" spans="1:17">
      <c r="A3059"/>
      <c r="B3059"/>
      <c r="C3059"/>
      <c r="D3059"/>
      <c r="E3059"/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</row>
    <row r="3060" spans="1:17">
      <c r="A3060"/>
      <c r="B3060"/>
      <c r="C3060"/>
      <c r="D3060"/>
      <c r="E3060"/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</row>
    <row r="3061" spans="1:17">
      <c r="A3061"/>
      <c r="B3061"/>
      <c r="C3061"/>
      <c r="D3061"/>
      <c r="E3061"/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</row>
    <row r="3062" spans="1:17">
      <c r="A3062"/>
      <c r="B3062"/>
      <c r="C3062"/>
      <c r="D3062"/>
      <c r="E3062"/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</row>
    <row r="3063" spans="1:17">
      <c r="A3063"/>
      <c r="B3063"/>
      <c r="C3063"/>
      <c r="D3063"/>
      <c r="E3063"/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</row>
    <row r="3064" spans="1:17">
      <c r="A3064"/>
      <c r="B3064"/>
      <c r="C3064"/>
      <c r="D3064"/>
      <c r="E3064"/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</row>
    <row r="3065" spans="1:17">
      <c r="A3065"/>
      <c r="B3065"/>
      <c r="C3065"/>
      <c r="D3065"/>
      <c r="E3065"/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</row>
    <row r="3066" spans="1:17">
      <c r="A3066"/>
      <c r="B3066"/>
      <c r="C3066"/>
      <c r="D3066"/>
      <c r="E3066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</row>
    <row r="3067" spans="1:17">
      <c r="A3067"/>
      <c r="B3067"/>
      <c r="C3067"/>
      <c r="D3067"/>
      <c r="E3067"/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</row>
    <row r="3068" spans="1:17">
      <c r="A3068"/>
      <c r="B3068"/>
      <c r="C3068"/>
      <c r="D3068"/>
      <c r="E3068"/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</row>
    <row r="3069" spans="1:17">
      <c r="A3069"/>
      <c r="B3069"/>
      <c r="C3069"/>
      <c r="D3069"/>
      <c r="E3069"/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</row>
    <row r="3070" spans="1:17">
      <c r="A3070"/>
      <c r="B3070"/>
      <c r="C3070"/>
      <c r="D3070"/>
      <c r="E3070"/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</row>
    <row r="3071" spans="1:17">
      <c r="A3071"/>
      <c r="B3071"/>
      <c r="C3071"/>
      <c r="D3071"/>
      <c r="E3071"/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</row>
    <row r="3072" spans="1:17">
      <c r="A3072"/>
      <c r="B3072"/>
      <c r="C3072"/>
      <c r="D3072"/>
      <c r="E3072"/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</row>
    <row r="3073" spans="1:17">
      <c r="A3073"/>
      <c r="B3073"/>
      <c r="C3073"/>
      <c r="D3073"/>
      <c r="E3073"/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</row>
    <row r="3074" spans="1:17">
      <c r="A3074"/>
      <c r="B3074"/>
      <c r="C3074"/>
      <c r="D3074"/>
      <c r="E3074"/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</row>
    <row r="3075" spans="1:17">
      <c r="A3075"/>
      <c r="B3075"/>
      <c r="C3075"/>
      <c r="D3075"/>
      <c r="E3075"/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</row>
    <row r="3076" spans="1:17">
      <c r="A3076"/>
      <c r="B3076"/>
      <c r="C3076"/>
      <c r="D3076"/>
      <c r="E3076"/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</row>
    <row r="3077" spans="1:17">
      <c r="A3077"/>
      <c r="B3077"/>
      <c r="C3077"/>
      <c r="D3077"/>
      <c r="E3077"/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</row>
    <row r="3078" spans="1:17">
      <c r="A3078"/>
      <c r="B3078"/>
      <c r="C3078"/>
      <c r="D3078"/>
      <c r="E3078"/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</row>
    <row r="3079" spans="1:17">
      <c r="A3079"/>
      <c r="B3079"/>
      <c r="C3079"/>
      <c r="D3079"/>
      <c r="E3079"/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</row>
    <row r="3080" spans="1:17">
      <c r="A3080"/>
      <c r="B3080"/>
      <c r="C3080"/>
      <c r="D3080"/>
      <c r="E3080"/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</row>
    <row r="3081" spans="1:17">
      <c r="A3081"/>
      <c r="B3081"/>
      <c r="C3081"/>
      <c r="D3081"/>
      <c r="E3081"/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</row>
    <row r="3082" spans="1:17">
      <c r="A3082"/>
      <c r="B3082"/>
      <c r="C3082"/>
      <c r="D3082"/>
      <c r="E3082"/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</row>
    <row r="3083" spans="1:17">
      <c r="A3083"/>
      <c r="B3083"/>
      <c r="C3083"/>
      <c r="D3083"/>
      <c r="E3083"/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</row>
    <row r="3084" spans="1:17">
      <c r="A3084"/>
      <c r="B3084"/>
      <c r="C3084"/>
      <c r="D3084"/>
      <c r="E3084"/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</row>
    <row r="3085" spans="1:17">
      <c r="A3085"/>
      <c r="B3085"/>
      <c r="C3085"/>
      <c r="D3085"/>
      <c r="E3085"/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</row>
    <row r="3086" spans="1:17">
      <c r="A3086"/>
      <c r="B3086"/>
      <c r="C3086"/>
      <c r="D3086"/>
      <c r="E3086"/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</row>
    <row r="3087" spans="1:17">
      <c r="A3087"/>
      <c r="B3087"/>
      <c r="C3087"/>
      <c r="D3087"/>
      <c r="E3087"/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</row>
    <row r="3088" spans="1:17">
      <c r="A3088"/>
      <c r="B3088"/>
      <c r="C3088"/>
      <c r="D3088"/>
      <c r="E3088"/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</row>
    <row r="3089" spans="1:17">
      <c r="A3089"/>
      <c r="B3089"/>
      <c r="C3089"/>
      <c r="D3089"/>
      <c r="E3089"/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</row>
    <row r="3090" spans="1:17">
      <c r="A3090"/>
      <c r="B3090"/>
      <c r="C3090"/>
      <c r="D3090"/>
      <c r="E3090"/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</row>
    <row r="3091" spans="1:17">
      <c r="A3091"/>
      <c r="B3091"/>
      <c r="C3091"/>
      <c r="D3091"/>
      <c r="E3091"/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</row>
    <row r="3092" spans="1:17">
      <c r="A3092"/>
      <c r="B3092"/>
      <c r="C3092"/>
      <c r="D3092"/>
      <c r="E3092"/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</row>
    <row r="3093" spans="1:17">
      <c r="A3093"/>
      <c r="B3093"/>
      <c r="C3093"/>
      <c r="D3093"/>
      <c r="E3093"/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</row>
    <row r="3094" spans="1:17">
      <c r="A3094"/>
      <c r="B3094"/>
      <c r="C3094"/>
      <c r="D3094"/>
      <c r="E3094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</row>
    <row r="3095" spans="1:17">
      <c r="A3095"/>
      <c r="B3095"/>
      <c r="C3095"/>
      <c r="D3095"/>
      <c r="E3095"/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</row>
    <row r="3096" spans="1:17">
      <c r="A3096"/>
      <c r="B3096"/>
      <c r="C3096"/>
      <c r="D3096"/>
      <c r="E3096"/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</row>
    <row r="3097" spans="1:17">
      <c r="A3097"/>
      <c r="B3097"/>
      <c r="C3097"/>
      <c r="D3097"/>
      <c r="E3097"/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</row>
    <row r="3098" spans="1:17">
      <c r="A3098"/>
      <c r="B3098"/>
      <c r="C3098"/>
      <c r="D3098"/>
      <c r="E3098"/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</row>
    <row r="3099" spans="1:17">
      <c r="A3099"/>
      <c r="B3099"/>
      <c r="C3099"/>
      <c r="D3099"/>
      <c r="E3099"/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</row>
    <row r="3100" spans="1:17">
      <c r="A3100"/>
      <c r="B3100"/>
      <c r="C3100"/>
      <c r="D3100"/>
      <c r="E3100"/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</row>
    <row r="3101" spans="1:17">
      <c r="A3101"/>
      <c r="B3101"/>
      <c r="C3101"/>
      <c r="D3101"/>
      <c r="E3101"/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</row>
    <row r="3102" spans="1:17">
      <c r="A3102"/>
      <c r="B3102"/>
      <c r="C3102"/>
      <c r="D3102"/>
      <c r="E3102"/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</row>
    <row r="3103" spans="1:17">
      <c r="A3103"/>
      <c r="B3103"/>
      <c r="C3103"/>
      <c r="D3103"/>
      <c r="E3103"/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</row>
    <row r="3104" spans="1:17">
      <c r="A3104"/>
      <c r="B3104"/>
      <c r="C3104"/>
      <c r="D3104"/>
      <c r="E3104"/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</row>
    <row r="3105" spans="1:17">
      <c r="A3105"/>
      <c r="B3105"/>
      <c r="C3105"/>
      <c r="D3105"/>
      <c r="E3105"/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</row>
    <row r="3106" spans="1:17">
      <c r="A3106"/>
      <c r="B3106"/>
      <c r="C3106"/>
      <c r="D3106"/>
      <c r="E3106"/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</row>
    <row r="3107" spans="1:17">
      <c r="A3107"/>
      <c r="B3107"/>
      <c r="C3107"/>
      <c r="D3107"/>
      <c r="E3107"/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</row>
    <row r="3108" spans="1:17">
      <c r="A3108"/>
      <c r="B3108"/>
      <c r="C3108"/>
      <c r="D3108"/>
      <c r="E3108"/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</row>
    <row r="3109" spans="1:17">
      <c r="A3109"/>
      <c r="B3109"/>
      <c r="C3109"/>
      <c r="D3109"/>
      <c r="E3109"/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</row>
    <row r="3110" spans="1:17">
      <c r="A3110"/>
      <c r="B3110"/>
      <c r="C3110"/>
      <c r="D3110"/>
      <c r="E3110"/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</row>
    <row r="3111" spans="1:17">
      <c r="A3111"/>
      <c r="B3111"/>
      <c r="C3111"/>
      <c r="D3111"/>
      <c r="E3111"/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</row>
    <row r="3112" spans="1:17">
      <c r="A3112"/>
      <c r="B3112"/>
      <c r="C3112"/>
      <c r="D3112"/>
      <c r="E3112"/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</row>
    <row r="3113" spans="1:17">
      <c r="A3113"/>
      <c r="B3113"/>
      <c r="C3113"/>
      <c r="D3113"/>
      <c r="E3113"/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</row>
    <row r="3114" spans="1:17">
      <c r="A3114"/>
      <c r="B3114"/>
      <c r="C3114"/>
      <c r="D3114"/>
      <c r="E3114"/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</row>
    <row r="3115" spans="1:17">
      <c r="A3115"/>
      <c r="B3115"/>
      <c r="C3115"/>
      <c r="D3115"/>
      <c r="E3115"/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</row>
    <row r="3116" spans="1:17">
      <c r="A3116"/>
      <c r="B3116"/>
      <c r="C3116"/>
      <c r="D3116"/>
      <c r="E3116"/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</row>
    <row r="3117" spans="1:17">
      <c r="A3117"/>
      <c r="B3117"/>
      <c r="C3117"/>
      <c r="D3117"/>
      <c r="E3117"/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</row>
    <row r="3118" spans="1:17">
      <c r="A3118"/>
      <c r="B3118"/>
      <c r="C3118"/>
      <c r="D3118"/>
      <c r="E3118"/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</row>
    <row r="3119" spans="1:17">
      <c r="A3119"/>
      <c r="B3119"/>
      <c r="C3119"/>
      <c r="D3119"/>
      <c r="E3119"/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</row>
    <row r="3120" spans="1:17">
      <c r="A3120"/>
      <c r="B3120"/>
      <c r="C3120"/>
      <c r="D3120"/>
      <c r="E3120"/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</row>
    <row r="3121" spans="1:17">
      <c r="A3121"/>
      <c r="B3121"/>
      <c r="C3121"/>
      <c r="D3121"/>
      <c r="E3121"/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</row>
    <row r="3122" spans="1:17">
      <c r="A3122"/>
      <c r="B3122"/>
      <c r="C3122"/>
      <c r="D3122"/>
      <c r="E3122"/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</row>
    <row r="3123" spans="1:17">
      <c r="A3123"/>
      <c r="B3123"/>
      <c r="C3123"/>
      <c r="D3123"/>
      <c r="E3123"/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</row>
    <row r="3124" spans="1:17">
      <c r="A3124"/>
      <c r="B3124"/>
      <c r="C3124"/>
      <c r="D3124"/>
      <c r="E3124"/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</row>
    <row r="3125" spans="1:17">
      <c r="A3125"/>
      <c r="B3125"/>
      <c r="C3125"/>
      <c r="D3125"/>
      <c r="E3125"/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</row>
    <row r="3126" spans="1:17">
      <c r="A3126"/>
      <c r="B3126"/>
      <c r="C3126"/>
      <c r="D3126"/>
      <c r="E3126"/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</row>
    <row r="3127" spans="1:17">
      <c r="A3127"/>
      <c r="B3127"/>
      <c r="C3127"/>
      <c r="D3127"/>
      <c r="E3127"/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</row>
    <row r="3128" spans="1:17">
      <c r="A3128"/>
      <c r="B3128"/>
      <c r="C3128"/>
      <c r="D3128"/>
      <c r="E3128"/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</row>
    <row r="3129" spans="1:17">
      <c r="A3129"/>
      <c r="B3129"/>
      <c r="C3129"/>
      <c r="D3129"/>
      <c r="E3129"/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</row>
    <row r="3130" spans="1:17">
      <c r="A3130"/>
      <c r="B3130"/>
      <c r="C3130"/>
      <c r="D3130"/>
      <c r="E3130"/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</row>
    <row r="3131" spans="1:17">
      <c r="A3131"/>
      <c r="B3131"/>
      <c r="C3131"/>
      <c r="D3131"/>
      <c r="E3131"/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</row>
    <row r="3132" spans="1:17">
      <c r="A3132"/>
      <c r="B3132"/>
      <c r="C3132"/>
      <c r="D3132"/>
      <c r="E3132"/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</row>
    <row r="3133" spans="1:17">
      <c r="A3133"/>
      <c r="B3133"/>
      <c r="C3133"/>
      <c r="D3133"/>
      <c r="E3133"/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</row>
    <row r="3134" spans="1:17">
      <c r="A3134"/>
      <c r="B3134"/>
      <c r="C3134"/>
      <c r="D3134"/>
      <c r="E3134"/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</row>
    <row r="3135" spans="1:17">
      <c r="A3135"/>
      <c r="B3135"/>
      <c r="C3135"/>
      <c r="D3135"/>
      <c r="E3135"/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</row>
    <row r="3136" spans="1:17">
      <c r="A3136"/>
      <c r="B3136"/>
      <c r="C3136"/>
      <c r="D3136"/>
      <c r="E3136"/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</row>
    <row r="3137" spans="1:17">
      <c r="A3137"/>
      <c r="B3137"/>
      <c r="C3137"/>
      <c r="D3137"/>
      <c r="E3137"/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</row>
    <row r="3138" spans="1:17">
      <c r="A3138"/>
      <c r="B3138"/>
      <c r="C3138"/>
      <c r="D3138"/>
      <c r="E3138"/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</row>
    <row r="3139" spans="1:17">
      <c r="A3139"/>
      <c r="B3139"/>
      <c r="C3139"/>
      <c r="D3139"/>
      <c r="E3139"/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</row>
    <row r="3140" spans="1:17">
      <c r="A3140"/>
      <c r="B3140"/>
      <c r="C3140"/>
      <c r="D3140"/>
      <c r="E3140"/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</row>
    <row r="3141" spans="1:17">
      <c r="A3141"/>
      <c r="B3141"/>
      <c r="C3141"/>
      <c r="D3141"/>
      <c r="E3141"/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</row>
    <row r="3142" spans="1:17">
      <c r="A3142"/>
      <c r="B3142"/>
      <c r="C3142"/>
      <c r="D3142"/>
      <c r="E3142"/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</row>
    <row r="3143" spans="1:17">
      <c r="A3143"/>
      <c r="B3143"/>
      <c r="C3143"/>
      <c r="D3143"/>
      <c r="E3143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</row>
    <row r="3144" spans="1:17">
      <c r="A3144"/>
      <c r="B3144"/>
      <c r="C3144"/>
      <c r="D3144"/>
      <c r="E3144"/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</row>
    <row r="3145" spans="1:17">
      <c r="A3145"/>
      <c r="B3145"/>
      <c r="C3145"/>
      <c r="D3145"/>
      <c r="E3145"/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</row>
    <row r="3146" spans="1:17">
      <c r="A3146"/>
      <c r="B3146"/>
      <c r="C3146"/>
      <c r="D3146"/>
      <c r="E3146"/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</row>
    <row r="3147" spans="1:17">
      <c r="A3147"/>
      <c r="B3147"/>
      <c r="C3147"/>
      <c r="D3147"/>
      <c r="E3147"/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</row>
    <row r="3148" spans="1:17">
      <c r="A3148"/>
      <c r="B3148"/>
      <c r="C3148"/>
      <c r="D3148"/>
      <c r="E3148"/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</row>
    <row r="3149" spans="1:17">
      <c r="A3149"/>
      <c r="B3149"/>
      <c r="C3149"/>
      <c r="D3149"/>
      <c r="E3149"/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</row>
    <row r="3150" spans="1:17">
      <c r="A3150"/>
      <c r="B3150"/>
      <c r="C3150"/>
      <c r="D3150"/>
      <c r="E3150"/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</row>
    <row r="3151" spans="1:17">
      <c r="A3151"/>
      <c r="B3151"/>
      <c r="C3151"/>
      <c r="D3151"/>
      <c r="E3151"/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</row>
    <row r="3152" spans="1:17">
      <c r="A3152"/>
      <c r="B3152"/>
      <c r="C3152"/>
      <c r="D3152"/>
      <c r="E3152"/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</row>
    <row r="3153" spans="1:17">
      <c r="A3153"/>
      <c r="B3153"/>
      <c r="C3153"/>
      <c r="D3153"/>
      <c r="E3153"/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</row>
    <row r="3154" spans="1:17">
      <c r="A3154"/>
      <c r="B3154"/>
      <c r="C3154"/>
      <c r="D3154"/>
      <c r="E3154"/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</row>
    <row r="3155" spans="1:17">
      <c r="A3155"/>
      <c r="B3155"/>
      <c r="C3155"/>
      <c r="D3155"/>
      <c r="E3155"/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</row>
    <row r="3156" spans="1:17">
      <c r="A3156"/>
      <c r="B3156"/>
      <c r="C3156"/>
      <c r="D3156"/>
      <c r="E3156"/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</row>
    <row r="3157" spans="1:17">
      <c r="A3157"/>
      <c r="B3157"/>
      <c r="C3157"/>
      <c r="D3157"/>
      <c r="E3157"/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</row>
    <row r="3158" spans="1:17">
      <c r="A3158"/>
      <c r="B3158"/>
      <c r="C3158"/>
      <c r="D3158"/>
      <c r="E3158"/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</row>
    <row r="3159" spans="1:17">
      <c r="A3159"/>
      <c r="B3159"/>
      <c r="C3159"/>
      <c r="D3159"/>
      <c r="E3159"/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</row>
    <row r="3160" spans="1:17">
      <c r="A3160"/>
      <c r="B3160"/>
      <c r="C3160"/>
      <c r="D3160"/>
      <c r="E3160"/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</row>
    <row r="3161" spans="1:17">
      <c r="A3161"/>
      <c r="B3161"/>
      <c r="C3161"/>
      <c r="D3161"/>
      <c r="E3161"/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</row>
    <row r="3162" spans="1:17">
      <c r="A3162"/>
      <c r="B3162"/>
      <c r="C3162"/>
      <c r="D3162"/>
      <c r="E3162"/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</row>
    <row r="3163" spans="1:17">
      <c r="A3163"/>
      <c r="B3163"/>
      <c r="C3163"/>
      <c r="D3163"/>
      <c r="E3163"/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</row>
    <row r="3164" spans="1:17">
      <c r="A3164"/>
      <c r="B3164"/>
      <c r="C3164"/>
      <c r="D3164"/>
      <c r="E3164"/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</row>
    <row r="3165" spans="1:17">
      <c r="A3165"/>
      <c r="B3165"/>
      <c r="C3165"/>
      <c r="D3165"/>
      <c r="E3165"/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</row>
    <row r="3166" spans="1:17">
      <c r="A3166"/>
      <c r="B3166"/>
      <c r="C3166"/>
      <c r="D3166"/>
      <c r="E3166"/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</row>
    <row r="3167" spans="1:17">
      <c r="A3167"/>
      <c r="B3167"/>
      <c r="C3167"/>
      <c r="D3167"/>
      <c r="E3167"/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</row>
    <row r="3168" spans="1:17">
      <c r="A3168"/>
      <c r="B3168"/>
      <c r="C3168"/>
      <c r="D3168"/>
      <c r="E3168"/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</row>
    <row r="3169" spans="1:17">
      <c r="A3169"/>
      <c r="B3169"/>
      <c r="C3169"/>
      <c r="D3169"/>
      <c r="E3169"/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</row>
    <row r="3170" spans="1:17">
      <c r="A3170"/>
      <c r="B3170"/>
      <c r="C3170"/>
      <c r="D3170"/>
      <c r="E3170"/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</row>
    <row r="3171" spans="1:17">
      <c r="A3171"/>
      <c r="B3171"/>
      <c r="C3171"/>
      <c r="D3171"/>
      <c r="E3171"/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</row>
    <row r="3172" spans="1:17">
      <c r="A3172"/>
      <c r="B3172"/>
      <c r="C3172"/>
      <c r="D3172"/>
      <c r="E3172"/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</row>
    <row r="3173" spans="1:17">
      <c r="A3173"/>
      <c r="B3173"/>
      <c r="C3173"/>
      <c r="D3173"/>
      <c r="E3173"/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</row>
    <row r="3174" spans="1:17">
      <c r="A3174"/>
      <c r="B3174"/>
      <c r="C3174"/>
      <c r="D3174"/>
      <c r="E3174"/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</row>
    <row r="3175" spans="1:17">
      <c r="A3175"/>
      <c r="B3175"/>
      <c r="C3175"/>
      <c r="D3175"/>
      <c r="E3175"/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</row>
    <row r="3176" spans="1:17">
      <c r="A3176"/>
      <c r="B3176"/>
      <c r="C3176"/>
      <c r="D3176"/>
      <c r="E3176"/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</row>
    <row r="3177" spans="1:17">
      <c r="A3177"/>
      <c r="B3177"/>
      <c r="C3177"/>
      <c r="D3177"/>
      <c r="E3177"/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</row>
    <row r="3178" spans="1:17">
      <c r="A3178"/>
      <c r="B3178"/>
      <c r="C3178"/>
      <c r="D3178"/>
      <c r="E3178"/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</row>
    <row r="3179" spans="1:17">
      <c r="A3179"/>
      <c r="B3179"/>
      <c r="C3179"/>
      <c r="D3179"/>
      <c r="E3179"/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</row>
    <row r="3180" spans="1:17">
      <c r="A3180"/>
      <c r="B3180"/>
      <c r="C3180"/>
      <c r="D3180"/>
      <c r="E3180"/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</row>
    <row r="3181" spans="1:17">
      <c r="A3181"/>
      <c r="B3181"/>
      <c r="C3181"/>
      <c r="D3181"/>
      <c r="E3181"/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</row>
    <row r="3182" spans="1:17">
      <c r="A3182"/>
      <c r="B3182"/>
      <c r="C3182"/>
      <c r="D3182"/>
      <c r="E3182"/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</row>
    <row r="3183" spans="1:17">
      <c r="A3183"/>
      <c r="B3183"/>
      <c r="C3183"/>
      <c r="D3183"/>
      <c r="E3183"/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</row>
    <row r="3184" spans="1:17">
      <c r="A3184"/>
      <c r="B3184"/>
      <c r="C3184"/>
      <c r="D3184"/>
      <c r="E3184"/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</row>
    <row r="3185" spans="1:17">
      <c r="A3185"/>
      <c r="B3185"/>
      <c r="C3185"/>
      <c r="D3185"/>
      <c r="E3185"/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</row>
    <row r="3186" spans="1:17">
      <c r="A3186"/>
      <c r="B3186"/>
      <c r="C3186"/>
      <c r="D3186"/>
      <c r="E3186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</row>
    <row r="3187" spans="1:17">
      <c r="A3187"/>
      <c r="B3187"/>
      <c r="C3187"/>
      <c r="D3187"/>
      <c r="E3187"/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</row>
    <row r="3188" spans="1:17">
      <c r="A3188"/>
      <c r="B3188"/>
      <c r="C3188"/>
      <c r="D3188"/>
      <c r="E3188"/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</row>
    <row r="3189" spans="1:17">
      <c r="A3189"/>
      <c r="B3189"/>
      <c r="C3189"/>
      <c r="D3189"/>
      <c r="E3189"/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</row>
    <row r="3190" spans="1:17">
      <c r="A3190"/>
      <c r="B3190"/>
      <c r="C3190"/>
      <c r="D3190"/>
      <c r="E3190"/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</row>
    <row r="3191" spans="1:17">
      <c r="A3191"/>
      <c r="B3191"/>
      <c r="C3191"/>
      <c r="D3191"/>
      <c r="E3191"/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</row>
    <row r="3192" spans="1:17">
      <c r="A3192"/>
      <c r="B3192"/>
      <c r="C3192"/>
      <c r="D3192"/>
      <c r="E3192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</row>
    <row r="3193" spans="1:17">
      <c r="A3193"/>
      <c r="B3193"/>
      <c r="C3193"/>
      <c r="D3193"/>
      <c r="E3193"/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</row>
    <row r="3194" spans="1:17">
      <c r="A3194"/>
      <c r="B3194"/>
      <c r="C3194"/>
      <c r="D3194"/>
      <c r="E3194"/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</row>
    <row r="3195" spans="1:17">
      <c r="A3195"/>
      <c r="B3195"/>
      <c r="C3195"/>
      <c r="D3195"/>
      <c r="E3195"/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</row>
    <row r="3196" spans="1:17">
      <c r="A3196"/>
      <c r="B3196"/>
      <c r="C3196"/>
      <c r="D3196"/>
      <c r="E3196"/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</row>
    <row r="3197" spans="1:17">
      <c r="A3197"/>
      <c r="B3197"/>
      <c r="C3197"/>
      <c r="D3197"/>
      <c r="E3197"/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</row>
    <row r="3198" spans="1:17">
      <c r="A3198"/>
      <c r="B3198"/>
      <c r="C3198"/>
      <c r="D3198"/>
      <c r="E3198"/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</row>
    <row r="3199" spans="1:17">
      <c r="A3199"/>
      <c r="B3199"/>
      <c r="C3199"/>
      <c r="D3199"/>
      <c r="E3199"/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</row>
    <row r="3200" spans="1:17">
      <c r="A3200"/>
      <c r="B3200"/>
      <c r="C3200"/>
      <c r="D3200"/>
      <c r="E3200"/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</row>
    <row r="3201" spans="1:17">
      <c r="A3201"/>
      <c r="B3201"/>
      <c r="C3201"/>
      <c r="D3201"/>
      <c r="E3201"/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</row>
    <row r="3202" spans="1:17">
      <c r="A3202"/>
      <c r="B3202"/>
      <c r="C3202"/>
      <c r="D3202"/>
      <c r="E3202"/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</row>
    <row r="3203" spans="1:17">
      <c r="A3203"/>
      <c r="B3203"/>
      <c r="C3203"/>
      <c r="D3203"/>
      <c r="E3203"/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</row>
    <row r="3204" spans="1:17">
      <c r="A3204"/>
      <c r="B3204"/>
      <c r="C3204"/>
      <c r="D3204"/>
      <c r="E3204"/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</row>
    <row r="3205" spans="1:17">
      <c r="A3205"/>
      <c r="B3205"/>
      <c r="C3205"/>
      <c r="D3205"/>
      <c r="E3205"/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</row>
    <row r="3206" spans="1:17">
      <c r="A3206"/>
      <c r="B3206"/>
      <c r="C3206"/>
      <c r="D3206"/>
      <c r="E3206"/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</row>
    <row r="3207" spans="1:17">
      <c r="A3207"/>
      <c r="B3207"/>
      <c r="C3207"/>
      <c r="D3207"/>
      <c r="E3207"/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</row>
    <row r="3208" spans="1:17">
      <c r="A3208"/>
      <c r="B3208"/>
      <c r="C3208"/>
      <c r="D3208"/>
      <c r="E3208"/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</row>
    <row r="3209" spans="1:17">
      <c r="A3209"/>
      <c r="B3209"/>
      <c r="C3209"/>
      <c r="D3209"/>
      <c r="E3209"/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</row>
    <row r="3210" spans="1:17">
      <c r="A3210"/>
      <c r="B3210"/>
      <c r="C3210"/>
      <c r="D3210"/>
      <c r="E3210"/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</row>
    <row r="3211" spans="1:17">
      <c r="A3211"/>
      <c r="B3211"/>
      <c r="C3211"/>
      <c r="D3211"/>
      <c r="E3211"/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</row>
    <row r="3212" spans="1:17">
      <c r="A3212"/>
      <c r="B3212"/>
      <c r="C3212"/>
      <c r="D3212"/>
      <c r="E3212"/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</row>
    <row r="3213" spans="1:17">
      <c r="A3213"/>
      <c r="B3213"/>
      <c r="C3213"/>
      <c r="D3213"/>
      <c r="E3213"/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</row>
    <row r="3214" spans="1:17">
      <c r="A3214"/>
      <c r="B3214"/>
      <c r="C3214"/>
      <c r="D3214"/>
      <c r="E3214"/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</row>
    <row r="3215" spans="1:17">
      <c r="A3215"/>
      <c r="B3215"/>
      <c r="C3215"/>
      <c r="D3215"/>
      <c r="E3215"/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</row>
    <row r="3216" spans="1:17">
      <c r="A3216"/>
      <c r="B3216"/>
      <c r="C3216"/>
      <c r="D3216"/>
      <c r="E3216"/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</row>
    <row r="3217" spans="1:17">
      <c r="A3217"/>
      <c r="B3217"/>
      <c r="C3217"/>
      <c r="D3217"/>
      <c r="E3217"/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</row>
    <row r="3218" spans="1:17">
      <c r="A3218"/>
      <c r="B3218"/>
      <c r="C3218"/>
      <c r="D3218"/>
      <c r="E3218"/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</row>
    <row r="3219" spans="1:17">
      <c r="A3219"/>
      <c r="B3219"/>
      <c r="C3219"/>
      <c r="D3219"/>
      <c r="E3219"/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</row>
    <row r="3220" spans="1:17">
      <c r="A3220"/>
      <c r="B3220"/>
      <c r="C3220"/>
      <c r="D3220"/>
      <c r="E3220"/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</row>
    <row r="3221" spans="1:17">
      <c r="A3221"/>
      <c r="B3221"/>
      <c r="C3221"/>
      <c r="D3221"/>
      <c r="E3221"/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</row>
    <row r="3222" spans="1:17">
      <c r="A3222"/>
      <c r="B3222"/>
      <c r="C3222"/>
      <c r="D3222"/>
      <c r="E3222"/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</row>
    <row r="3223" spans="1:17">
      <c r="A3223"/>
      <c r="B3223"/>
      <c r="C3223"/>
      <c r="D3223"/>
      <c r="E3223"/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</row>
    <row r="3224" spans="1:17">
      <c r="A3224"/>
      <c r="B3224"/>
      <c r="C3224"/>
      <c r="D3224"/>
      <c r="E3224"/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</row>
    <row r="3225" spans="1:17">
      <c r="A3225"/>
      <c r="B3225"/>
      <c r="C3225"/>
      <c r="D3225"/>
      <c r="E3225"/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</row>
    <row r="3226" spans="1:17">
      <c r="A3226"/>
      <c r="B3226"/>
      <c r="C3226"/>
      <c r="D3226"/>
      <c r="E3226"/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</row>
    <row r="3227" spans="1:17">
      <c r="A3227"/>
      <c r="B3227"/>
      <c r="C3227"/>
      <c r="D3227"/>
      <c r="E3227"/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</row>
    <row r="3228" spans="1:17">
      <c r="A3228"/>
      <c r="B3228"/>
      <c r="C3228"/>
      <c r="D3228"/>
      <c r="E3228"/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</row>
    <row r="3229" spans="1:17">
      <c r="A3229"/>
      <c r="B3229"/>
      <c r="C3229"/>
      <c r="D3229"/>
      <c r="E3229"/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</row>
    <row r="3230" spans="1:17">
      <c r="A3230"/>
      <c r="B3230"/>
      <c r="C3230"/>
      <c r="D3230"/>
      <c r="E3230"/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</row>
    <row r="3231" spans="1:17">
      <c r="A3231"/>
      <c r="B3231"/>
      <c r="C3231"/>
      <c r="D3231"/>
      <c r="E3231"/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</row>
    <row r="3232" spans="1:17">
      <c r="A3232"/>
      <c r="B3232"/>
      <c r="C3232"/>
      <c r="D3232"/>
      <c r="E3232"/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</row>
    <row r="3233" spans="1:17">
      <c r="A3233"/>
      <c r="B3233"/>
      <c r="C3233"/>
      <c r="D3233"/>
      <c r="E3233"/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</row>
    <row r="3234" spans="1:17">
      <c r="A3234"/>
      <c r="B3234"/>
      <c r="C3234"/>
      <c r="D3234"/>
      <c r="E3234"/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</row>
    <row r="3235" spans="1:17">
      <c r="A3235"/>
      <c r="B3235"/>
      <c r="C3235"/>
      <c r="D3235"/>
      <c r="E3235"/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</row>
    <row r="3236" spans="1:17">
      <c r="A3236"/>
      <c r="B3236"/>
      <c r="C3236"/>
      <c r="D3236"/>
      <c r="E3236"/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</row>
    <row r="3237" spans="1:17">
      <c r="A3237"/>
      <c r="B3237"/>
      <c r="C3237"/>
      <c r="D3237"/>
      <c r="E3237"/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</row>
    <row r="3238" spans="1:17">
      <c r="A3238"/>
      <c r="B3238"/>
      <c r="C3238"/>
      <c r="D3238"/>
      <c r="E3238"/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</row>
    <row r="3239" spans="1:17">
      <c r="A3239"/>
      <c r="B3239"/>
      <c r="C3239"/>
      <c r="D3239"/>
      <c r="E3239"/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</row>
    <row r="3240" spans="1:17">
      <c r="A3240"/>
      <c r="B3240"/>
      <c r="C3240"/>
      <c r="D3240"/>
      <c r="E3240"/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</row>
    <row r="3241" spans="1:17">
      <c r="A3241"/>
      <c r="B3241"/>
      <c r="C3241"/>
      <c r="D3241"/>
      <c r="E3241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</row>
    <row r="3242" spans="1:17">
      <c r="A3242"/>
      <c r="B3242"/>
      <c r="C3242"/>
      <c r="D3242"/>
      <c r="E3242"/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</row>
    <row r="3243" spans="1:17">
      <c r="A3243"/>
      <c r="B3243"/>
      <c r="C3243"/>
      <c r="D3243"/>
      <c r="E3243"/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</row>
    <row r="3244" spans="1:17">
      <c r="A3244"/>
      <c r="B3244"/>
      <c r="C3244"/>
      <c r="D3244"/>
      <c r="E3244"/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</row>
    <row r="3245" spans="1:17">
      <c r="A3245"/>
      <c r="B3245"/>
      <c r="C3245"/>
      <c r="D3245"/>
      <c r="E3245"/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</row>
    <row r="3246" spans="1:17">
      <c r="A3246"/>
      <c r="B3246"/>
      <c r="C3246"/>
      <c r="D3246"/>
      <c r="E3246"/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</row>
    <row r="3247" spans="1:17">
      <c r="A3247"/>
      <c r="B3247"/>
      <c r="C3247"/>
      <c r="D3247"/>
      <c r="E3247"/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</row>
    <row r="3248" spans="1:17">
      <c r="A3248"/>
      <c r="B3248"/>
      <c r="C3248"/>
      <c r="D3248"/>
      <c r="E3248"/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</row>
    <row r="3249" spans="1:17">
      <c r="A3249"/>
      <c r="B3249"/>
      <c r="C3249"/>
      <c r="D3249"/>
      <c r="E3249"/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</row>
    <row r="3250" spans="1:17">
      <c r="A3250"/>
      <c r="B3250"/>
      <c r="C3250"/>
      <c r="D3250"/>
      <c r="E3250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</row>
    <row r="3251" spans="1:17">
      <c r="A3251"/>
      <c r="B3251"/>
      <c r="C3251"/>
      <c r="D3251"/>
      <c r="E3251"/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</row>
    <row r="3252" spans="1:17">
      <c r="A3252"/>
      <c r="B3252"/>
      <c r="C3252"/>
      <c r="D3252"/>
      <c r="E3252"/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</row>
    <row r="3253" spans="1:17">
      <c r="A3253"/>
      <c r="B3253"/>
      <c r="C3253"/>
      <c r="D3253"/>
      <c r="E3253"/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</row>
    <row r="3254" spans="1:17">
      <c r="A3254"/>
      <c r="B3254"/>
      <c r="C3254"/>
      <c r="D3254"/>
      <c r="E3254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</row>
    <row r="3255" spans="1:17">
      <c r="A3255"/>
      <c r="B3255"/>
      <c r="C3255"/>
      <c r="D3255"/>
      <c r="E3255"/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</row>
    <row r="3256" spans="1:17">
      <c r="A3256"/>
      <c r="B3256"/>
      <c r="C3256"/>
      <c r="D3256"/>
      <c r="E3256"/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</row>
    <row r="3257" spans="1:17">
      <c r="A3257"/>
      <c r="B3257"/>
      <c r="C3257"/>
      <c r="D3257"/>
      <c r="E3257"/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</row>
    <row r="3258" spans="1:17">
      <c r="A3258"/>
      <c r="B3258"/>
      <c r="C3258"/>
      <c r="D3258"/>
      <c r="E3258"/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</row>
    <row r="3259" spans="1:17">
      <c r="A3259"/>
      <c r="B3259"/>
      <c r="C3259"/>
      <c r="D3259"/>
      <c r="E3259"/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</row>
    <row r="3260" spans="1:17">
      <c r="A3260"/>
      <c r="B3260"/>
      <c r="C3260"/>
      <c r="D3260"/>
      <c r="E3260"/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</row>
    <row r="3261" spans="1:17">
      <c r="A3261"/>
      <c r="B3261"/>
      <c r="C3261"/>
      <c r="D3261"/>
      <c r="E3261"/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</row>
    <row r="3262" spans="1:17">
      <c r="A3262"/>
      <c r="B3262"/>
      <c r="C3262"/>
      <c r="D3262"/>
      <c r="E3262"/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</row>
    <row r="3263" spans="1:17">
      <c r="A3263"/>
      <c r="B3263"/>
      <c r="C3263"/>
      <c r="D3263"/>
      <c r="E3263"/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</row>
    <row r="3264" spans="1:17">
      <c r="A3264"/>
      <c r="B3264"/>
      <c r="C3264"/>
      <c r="D3264"/>
      <c r="E3264"/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</row>
    <row r="3265" spans="1:17">
      <c r="A3265"/>
      <c r="B3265"/>
      <c r="C3265"/>
      <c r="D3265"/>
      <c r="E3265"/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</row>
    <row r="3266" spans="1:17">
      <c r="A3266"/>
      <c r="B3266"/>
      <c r="C3266"/>
      <c r="D3266"/>
      <c r="E3266"/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</row>
    <row r="3267" spans="1:17">
      <c r="A3267"/>
      <c r="B3267"/>
      <c r="C3267"/>
      <c r="D3267"/>
      <c r="E3267"/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</row>
    <row r="3268" spans="1:17">
      <c r="A3268"/>
      <c r="B3268"/>
      <c r="C3268"/>
      <c r="D3268"/>
      <c r="E3268"/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</row>
    <row r="3269" spans="1:17">
      <c r="A3269"/>
      <c r="B3269"/>
      <c r="C3269"/>
      <c r="D3269"/>
      <c r="E3269"/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</row>
    <row r="3270" spans="1:17">
      <c r="A3270"/>
      <c r="B3270"/>
      <c r="C3270"/>
      <c r="D3270"/>
      <c r="E3270"/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</row>
    <row r="3271" spans="1:17">
      <c r="A3271"/>
      <c r="B3271"/>
      <c r="C3271"/>
      <c r="D3271"/>
      <c r="E3271"/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</row>
    <row r="3272" spans="1:17">
      <c r="A3272"/>
      <c r="B3272"/>
      <c r="C3272"/>
      <c r="D3272"/>
      <c r="E3272"/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</row>
    <row r="3273" spans="1:17">
      <c r="A3273"/>
      <c r="B3273"/>
      <c r="C3273"/>
      <c r="D3273"/>
      <c r="E3273"/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</row>
    <row r="3274" spans="1:17">
      <c r="A3274"/>
      <c r="B3274"/>
      <c r="C3274"/>
      <c r="D3274"/>
      <c r="E3274"/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</row>
    <row r="3275" spans="1:17">
      <c r="A3275"/>
      <c r="B3275"/>
      <c r="C3275"/>
      <c r="D3275"/>
      <c r="E3275"/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</row>
    <row r="3276" spans="1:17">
      <c r="A3276"/>
      <c r="B3276"/>
      <c r="C3276"/>
      <c r="D3276"/>
      <c r="E3276"/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</row>
    <row r="3277" spans="1:17">
      <c r="A3277"/>
      <c r="B3277"/>
      <c r="C3277"/>
      <c r="D3277"/>
      <c r="E3277"/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</row>
    <row r="3278" spans="1:17">
      <c r="A3278"/>
      <c r="B3278"/>
      <c r="C3278"/>
      <c r="D3278"/>
      <c r="E3278"/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</row>
    <row r="3279" spans="1:17">
      <c r="A3279"/>
      <c r="B3279"/>
      <c r="C3279"/>
      <c r="D3279"/>
      <c r="E3279"/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</row>
    <row r="3280" spans="1:17">
      <c r="A3280"/>
      <c r="B3280"/>
      <c r="C3280"/>
      <c r="D3280"/>
      <c r="E3280"/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</row>
    <row r="3281" spans="1:17">
      <c r="A3281"/>
      <c r="B3281"/>
      <c r="C3281"/>
      <c r="D3281"/>
      <c r="E3281"/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</row>
    <row r="3282" spans="1:17">
      <c r="A3282"/>
      <c r="B3282"/>
      <c r="C3282"/>
      <c r="D3282"/>
      <c r="E3282"/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</row>
    <row r="3283" spans="1:17">
      <c r="A3283"/>
      <c r="B3283"/>
      <c r="C3283"/>
      <c r="D3283"/>
      <c r="E3283"/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</row>
    <row r="3284" spans="1:17">
      <c r="A3284"/>
      <c r="B3284"/>
      <c r="C3284"/>
      <c r="D3284"/>
      <c r="E3284"/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</row>
    <row r="3285" spans="1:17">
      <c r="A3285"/>
      <c r="B3285"/>
      <c r="C3285"/>
      <c r="D3285"/>
      <c r="E3285"/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</row>
    <row r="3286" spans="1:17">
      <c r="A3286"/>
      <c r="B3286"/>
      <c r="C3286"/>
      <c r="D3286"/>
      <c r="E3286"/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</row>
    <row r="3287" spans="1:17">
      <c r="A3287"/>
      <c r="B3287"/>
      <c r="C3287"/>
      <c r="D3287"/>
      <c r="E3287"/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</row>
    <row r="3288" spans="1:17">
      <c r="A3288"/>
      <c r="B3288"/>
      <c r="C3288"/>
      <c r="D3288"/>
      <c r="E3288"/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</row>
    <row r="3289" spans="1:17">
      <c r="A3289"/>
      <c r="B3289"/>
      <c r="C3289"/>
      <c r="D3289"/>
      <c r="E3289"/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</row>
    <row r="3290" spans="1:17">
      <c r="A3290"/>
      <c r="B3290"/>
      <c r="C3290"/>
      <c r="D3290"/>
      <c r="E3290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</row>
    <row r="3291" spans="1:17">
      <c r="A3291"/>
      <c r="B3291"/>
      <c r="C3291"/>
      <c r="D3291"/>
      <c r="E3291"/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</row>
    <row r="3292" spans="1:17">
      <c r="A3292"/>
      <c r="B3292"/>
      <c r="C3292"/>
      <c r="D3292"/>
      <c r="E3292"/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</row>
    <row r="3293" spans="1:17">
      <c r="A3293"/>
      <c r="B3293"/>
      <c r="C3293"/>
      <c r="D3293"/>
      <c r="E3293"/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</row>
    <row r="3294" spans="1:17">
      <c r="A3294"/>
      <c r="B3294"/>
      <c r="C3294"/>
      <c r="D3294"/>
      <c r="E3294"/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</row>
    <row r="3295" spans="1:17">
      <c r="A3295"/>
      <c r="B3295"/>
      <c r="C3295"/>
      <c r="D3295"/>
      <c r="E3295"/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</row>
    <row r="3296" spans="1:17">
      <c r="A3296"/>
      <c r="B3296"/>
      <c r="C3296"/>
      <c r="D3296"/>
      <c r="E3296"/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</row>
    <row r="3297" spans="1:17">
      <c r="A3297"/>
      <c r="B3297"/>
      <c r="C3297"/>
      <c r="D3297"/>
      <c r="E3297"/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</row>
    <row r="3298" spans="1:17">
      <c r="A3298"/>
      <c r="B3298"/>
      <c r="C3298"/>
      <c r="D3298"/>
      <c r="E3298"/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</row>
    <row r="3299" spans="1:17">
      <c r="A3299"/>
      <c r="B3299"/>
      <c r="C3299"/>
      <c r="D3299"/>
      <c r="E3299"/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</row>
    <row r="3300" spans="1:17">
      <c r="A3300"/>
      <c r="B3300"/>
      <c r="C3300"/>
      <c r="D3300"/>
      <c r="E3300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</row>
    <row r="3301" spans="1:17">
      <c r="A3301"/>
      <c r="B3301"/>
      <c r="C3301"/>
      <c r="D3301"/>
      <c r="E3301"/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</row>
    <row r="3302" spans="1:17">
      <c r="A3302"/>
      <c r="B3302"/>
      <c r="C3302"/>
      <c r="D3302"/>
      <c r="E3302"/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</row>
    <row r="3303" spans="1:17">
      <c r="A3303"/>
      <c r="B3303"/>
      <c r="C3303"/>
      <c r="D3303"/>
      <c r="E3303"/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</row>
    <row r="3304" spans="1:17">
      <c r="A3304"/>
      <c r="B3304"/>
      <c r="C3304"/>
      <c r="D3304"/>
      <c r="E3304"/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</row>
    <row r="3305" spans="1:17">
      <c r="A3305"/>
      <c r="B3305"/>
      <c r="C3305"/>
      <c r="D3305"/>
      <c r="E3305"/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</row>
    <row r="3306" spans="1:17">
      <c r="A3306"/>
      <c r="B3306"/>
      <c r="C3306"/>
      <c r="D3306"/>
      <c r="E3306"/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</row>
    <row r="3307" spans="1:17">
      <c r="A3307"/>
      <c r="B3307"/>
      <c r="C3307"/>
      <c r="D3307"/>
      <c r="E3307"/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</row>
    <row r="3308" spans="1:17">
      <c r="A3308"/>
      <c r="B3308"/>
      <c r="C3308"/>
      <c r="D3308"/>
      <c r="E3308"/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</row>
    <row r="3309" spans="1:17">
      <c r="A3309"/>
      <c r="B3309"/>
      <c r="C3309"/>
      <c r="D3309"/>
      <c r="E3309"/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</row>
    <row r="3310" spans="1:17">
      <c r="A3310"/>
      <c r="B3310"/>
      <c r="C3310"/>
      <c r="D3310"/>
      <c r="E3310"/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</row>
    <row r="3311" spans="1:17">
      <c r="A3311"/>
      <c r="B3311"/>
      <c r="C3311"/>
      <c r="D3311"/>
      <c r="E3311"/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</row>
    <row r="3312" spans="1:17">
      <c r="A3312"/>
      <c r="B3312"/>
      <c r="C3312"/>
      <c r="D3312"/>
      <c r="E3312"/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</row>
    <row r="3313" spans="1:17">
      <c r="A3313"/>
      <c r="B3313"/>
      <c r="C3313"/>
      <c r="D3313"/>
      <c r="E3313"/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</row>
    <row r="3314" spans="1:17">
      <c r="A3314"/>
      <c r="B3314"/>
      <c r="C3314"/>
      <c r="D3314"/>
      <c r="E3314"/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</row>
    <row r="3315" spans="1:17">
      <c r="A3315"/>
      <c r="B3315"/>
      <c r="C3315"/>
      <c r="D3315"/>
      <c r="E3315"/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</row>
    <row r="3316" spans="1:17">
      <c r="A3316"/>
      <c r="B3316"/>
      <c r="C3316"/>
      <c r="D3316"/>
      <c r="E3316"/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</row>
    <row r="3317" spans="1:17">
      <c r="A3317"/>
      <c r="B3317"/>
      <c r="C3317"/>
      <c r="D3317"/>
      <c r="E3317"/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</row>
    <row r="3318" spans="1:17">
      <c r="A3318"/>
      <c r="B3318"/>
      <c r="C3318"/>
      <c r="D3318"/>
      <c r="E3318"/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</row>
    <row r="3319" spans="1:17">
      <c r="A3319"/>
      <c r="B3319"/>
      <c r="C3319"/>
      <c r="D3319"/>
      <c r="E3319"/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</row>
    <row r="3320" spans="1:17">
      <c r="A3320"/>
      <c r="B3320"/>
      <c r="C3320"/>
      <c r="D3320"/>
      <c r="E3320"/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</row>
    <row r="3321" spans="1:17">
      <c r="A3321"/>
      <c r="B3321"/>
      <c r="C3321"/>
      <c r="D3321"/>
      <c r="E3321"/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</row>
    <row r="3322" spans="1:17">
      <c r="A3322"/>
      <c r="B3322"/>
      <c r="C3322"/>
      <c r="D3322"/>
      <c r="E3322"/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</row>
    <row r="3323" spans="1:17">
      <c r="A3323"/>
      <c r="B3323"/>
      <c r="C3323"/>
      <c r="D3323"/>
      <c r="E3323"/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</row>
    <row r="3324" spans="1:17">
      <c r="A3324"/>
      <c r="B3324"/>
      <c r="C3324"/>
      <c r="D3324"/>
      <c r="E3324"/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</row>
    <row r="3325" spans="1:17">
      <c r="A3325"/>
      <c r="B3325"/>
      <c r="C3325"/>
      <c r="D3325"/>
      <c r="E3325"/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</row>
    <row r="3326" spans="1:17">
      <c r="A3326"/>
      <c r="B3326"/>
      <c r="C3326"/>
      <c r="D3326"/>
      <c r="E3326"/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</row>
    <row r="3327" spans="1:17">
      <c r="A3327"/>
      <c r="B3327"/>
      <c r="C3327"/>
      <c r="D3327"/>
      <c r="E3327"/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</row>
    <row r="3328" spans="1:17">
      <c r="A3328"/>
      <c r="B3328"/>
      <c r="C3328"/>
      <c r="D3328"/>
      <c r="E3328"/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</row>
    <row r="3329" spans="1:17">
      <c r="A3329"/>
      <c r="B3329"/>
      <c r="C3329"/>
      <c r="D3329"/>
      <c r="E3329"/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</row>
    <row r="3330" spans="1:17">
      <c r="A3330"/>
      <c r="B3330"/>
      <c r="C3330"/>
      <c r="D3330"/>
      <c r="E3330"/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</row>
    <row r="3331" spans="1:17">
      <c r="A3331"/>
      <c r="B3331"/>
      <c r="C3331"/>
      <c r="D3331"/>
      <c r="E3331"/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</row>
    <row r="3332" spans="1:17">
      <c r="A3332"/>
      <c r="B3332"/>
      <c r="C3332"/>
      <c r="D3332"/>
      <c r="E3332"/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</row>
    <row r="3333" spans="1:17">
      <c r="A3333"/>
      <c r="B3333"/>
      <c r="C3333"/>
      <c r="D3333"/>
      <c r="E3333"/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  <c r="Q3333" s="58"/>
    </row>
    <row r="3334" spans="1:17">
      <c r="A3334"/>
      <c r="B3334"/>
      <c r="C3334"/>
      <c r="D3334"/>
      <c r="E3334"/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  <c r="Q3334" s="58"/>
    </row>
    <row r="3335" spans="1:17">
      <c r="A3335"/>
      <c r="B3335"/>
      <c r="C3335"/>
      <c r="D3335"/>
      <c r="E3335"/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  <c r="Q3335" s="58"/>
    </row>
    <row r="3336" spans="1:17">
      <c r="A3336"/>
      <c r="B3336"/>
      <c r="C3336"/>
      <c r="D3336"/>
      <c r="E3336"/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  <c r="Q3336" s="58"/>
    </row>
    <row r="3337" spans="1:17">
      <c r="A3337"/>
      <c r="B3337"/>
      <c r="C3337"/>
      <c r="D3337"/>
      <c r="E3337"/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  <c r="Q3337" s="58"/>
    </row>
    <row r="3338" spans="1:17">
      <c r="A3338"/>
      <c r="B3338"/>
      <c r="C3338"/>
      <c r="D3338"/>
      <c r="E3338"/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  <c r="Q3338" s="58"/>
    </row>
    <row r="3339" spans="1:17">
      <c r="A3339"/>
      <c r="B3339"/>
      <c r="C3339"/>
      <c r="D3339"/>
      <c r="E3339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</row>
    <row r="3340" spans="1:17">
      <c r="A3340"/>
      <c r="B3340"/>
      <c r="C3340"/>
      <c r="D3340"/>
      <c r="E3340"/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  <c r="Q3340" s="58"/>
    </row>
    <row r="3341" spans="1:17">
      <c r="A3341"/>
      <c r="B3341"/>
      <c r="C3341"/>
      <c r="D3341"/>
      <c r="E3341"/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  <c r="Q3341" s="58"/>
    </row>
    <row r="3342" spans="1:17">
      <c r="A3342"/>
      <c r="B3342"/>
      <c r="C3342"/>
      <c r="D3342"/>
      <c r="E3342"/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  <c r="Q3342" s="58"/>
    </row>
    <row r="3343" spans="1:17">
      <c r="A3343"/>
      <c r="B3343"/>
      <c r="C3343"/>
      <c r="D3343"/>
      <c r="E3343"/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  <c r="Q3343" s="58"/>
    </row>
    <row r="3344" spans="1:17">
      <c r="A3344"/>
      <c r="B3344"/>
      <c r="C3344"/>
      <c r="D3344"/>
      <c r="E3344"/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  <c r="Q3344" s="58"/>
    </row>
    <row r="3345" spans="1:17">
      <c r="A3345"/>
      <c r="B3345"/>
      <c r="C3345"/>
      <c r="D3345"/>
      <c r="E3345"/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  <c r="Q3345" s="58"/>
    </row>
    <row r="3346" spans="1:17">
      <c r="A3346"/>
      <c r="B3346"/>
      <c r="C3346"/>
      <c r="D3346"/>
      <c r="E3346"/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  <c r="Q3346" s="58"/>
    </row>
    <row r="3347" spans="1:17">
      <c r="A3347"/>
      <c r="B3347"/>
      <c r="C3347"/>
      <c r="D3347"/>
      <c r="E3347"/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  <c r="Q3347" s="58"/>
    </row>
    <row r="3348" spans="1:17">
      <c r="A3348"/>
      <c r="B3348"/>
      <c r="C3348"/>
      <c r="D3348"/>
      <c r="E3348"/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  <c r="Q3348" s="58"/>
    </row>
    <row r="3349" spans="1:17">
      <c r="A3349"/>
      <c r="B3349"/>
      <c r="C3349"/>
      <c r="D3349"/>
      <c r="E3349"/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  <c r="Q3349" s="58"/>
    </row>
    <row r="3350" spans="1:17">
      <c r="A3350"/>
      <c r="B3350"/>
      <c r="C3350"/>
      <c r="D3350"/>
      <c r="E3350"/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  <c r="Q3350" s="58"/>
    </row>
    <row r="3351" spans="1:17">
      <c r="A3351"/>
      <c r="B3351"/>
      <c r="C3351"/>
      <c r="D3351"/>
      <c r="E3351"/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  <c r="Q3351" s="58"/>
    </row>
    <row r="3352" spans="1:17">
      <c r="A3352"/>
      <c r="B3352"/>
      <c r="C3352"/>
      <c r="D3352"/>
      <c r="E3352"/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  <c r="Q3352" s="58"/>
    </row>
    <row r="3353" spans="1:17">
      <c r="A3353"/>
      <c r="B3353"/>
      <c r="C3353"/>
      <c r="D3353"/>
      <c r="E3353"/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  <c r="Q3353" s="58"/>
    </row>
    <row r="3354" spans="1:17">
      <c r="A3354"/>
      <c r="B3354"/>
      <c r="C3354"/>
      <c r="D3354"/>
      <c r="E3354"/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  <c r="Q3354" s="58"/>
    </row>
    <row r="3355" spans="1:17">
      <c r="A3355"/>
      <c r="B3355"/>
      <c r="C3355"/>
      <c r="D3355"/>
      <c r="E3355"/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  <c r="Q3355" s="58"/>
    </row>
    <row r="3356" spans="1:17">
      <c r="A3356"/>
      <c r="B3356"/>
      <c r="C3356"/>
      <c r="D3356"/>
      <c r="E3356"/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  <c r="Q3356" s="58"/>
    </row>
    <row r="3357" spans="1:17">
      <c r="A3357"/>
      <c r="B3357"/>
      <c r="C3357"/>
      <c r="D3357"/>
      <c r="E3357"/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  <c r="Q3357" s="58"/>
    </row>
    <row r="3358" spans="1:17">
      <c r="A3358"/>
      <c r="B3358"/>
      <c r="C3358"/>
      <c r="D3358"/>
      <c r="E3358"/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  <c r="Q3358" s="58"/>
    </row>
    <row r="3359" spans="1:17">
      <c r="A3359"/>
      <c r="B3359"/>
      <c r="C3359"/>
      <c r="D3359"/>
      <c r="E3359"/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  <c r="Q3359" s="58"/>
    </row>
    <row r="3360" spans="1:17">
      <c r="A3360"/>
      <c r="B3360"/>
      <c r="C3360"/>
      <c r="D3360"/>
      <c r="E3360"/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  <c r="Q3360" s="58"/>
    </row>
    <row r="3361" spans="1:17">
      <c r="A3361"/>
      <c r="B3361"/>
      <c r="C3361"/>
      <c r="D3361"/>
      <c r="E3361"/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  <c r="Q3361" s="58"/>
    </row>
    <row r="3362" spans="1:17">
      <c r="A3362"/>
      <c r="B3362"/>
      <c r="C3362"/>
      <c r="D3362"/>
      <c r="E3362"/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  <c r="Q3362" s="58"/>
    </row>
    <row r="3363" spans="1:17">
      <c r="A3363"/>
      <c r="B3363"/>
      <c r="C3363"/>
      <c r="D3363"/>
      <c r="E3363"/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  <c r="Q3363" s="58"/>
    </row>
    <row r="3364" spans="1:17">
      <c r="A3364"/>
      <c r="B3364"/>
      <c r="C3364"/>
      <c r="D3364"/>
      <c r="E3364"/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  <c r="Q3364" s="58"/>
    </row>
    <row r="3365" spans="1:17">
      <c r="A3365"/>
      <c r="B3365"/>
      <c r="C3365"/>
      <c r="D3365"/>
      <c r="E3365"/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  <c r="Q3365" s="58"/>
    </row>
    <row r="3366" spans="1:17">
      <c r="A3366"/>
      <c r="B3366"/>
      <c r="C3366"/>
      <c r="D3366"/>
      <c r="E3366"/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  <c r="Q3366" s="58"/>
    </row>
    <row r="3367" spans="1:17">
      <c r="A3367"/>
      <c r="B3367"/>
      <c r="C3367"/>
      <c r="D3367"/>
      <c r="E3367"/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  <c r="Q3367" s="58"/>
    </row>
    <row r="3368" spans="1:17">
      <c r="A3368"/>
      <c r="B3368"/>
      <c r="C3368"/>
      <c r="D3368"/>
      <c r="E3368"/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  <c r="Q3368" s="58"/>
    </row>
    <row r="3369" spans="1:17">
      <c r="A3369"/>
      <c r="B3369"/>
      <c r="C3369"/>
      <c r="D3369"/>
      <c r="E3369"/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  <c r="Q3369" s="58"/>
    </row>
    <row r="3370" spans="1:17">
      <c r="A3370"/>
      <c r="B3370"/>
      <c r="C3370"/>
      <c r="D3370"/>
      <c r="E3370"/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  <c r="Q3370" s="58"/>
    </row>
    <row r="3371" spans="1:17">
      <c r="A3371"/>
      <c r="B3371"/>
      <c r="C3371"/>
      <c r="D3371"/>
      <c r="E3371"/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  <c r="Q3371" s="58"/>
    </row>
    <row r="3372" spans="1:17">
      <c r="A3372"/>
      <c r="B3372"/>
      <c r="C3372"/>
      <c r="D3372"/>
      <c r="E3372"/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  <c r="Q3372" s="58"/>
    </row>
    <row r="3373" spans="1:17">
      <c r="A3373"/>
      <c r="B3373"/>
      <c r="C3373"/>
      <c r="D3373"/>
      <c r="E3373"/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  <c r="Q3373" s="58"/>
    </row>
    <row r="3374" spans="1:17">
      <c r="A3374"/>
      <c r="B3374"/>
      <c r="C3374"/>
      <c r="D3374"/>
      <c r="E3374"/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  <c r="Q3374" s="58"/>
    </row>
    <row r="3375" spans="1:17">
      <c r="A3375"/>
      <c r="B3375"/>
      <c r="C3375"/>
      <c r="D3375"/>
      <c r="E3375"/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  <c r="Q3375" s="58"/>
    </row>
    <row r="3376" spans="1:17">
      <c r="A3376"/>
      <c r="B3376"/>
      <c r="C3376"/>
      <c r="D3376"/>
      <c r="E3376"/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  <c r="Q3376" s="58"/>
    </row>
    <row r="3377" spans="1:17">
      <c r="A3377"/>
      <c r="B3377"/>
      <c r="C3377"/>
      <c r="D3377"/>
      <c r="E3377"/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  <c r="Q3377" s="58"/>
    </row>
    <row r="3378" spans="1:17">
      <c r="A3378"/>
      <c r="B3378"/>
      <c r="C3378"/>
      <c r="D3378"/>
      <c r="E3378"/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  <c r="Q3378" s="58"/>
    </row>
    <row r="3379" spans="1:17">
      <c r="A3379"/>
      <c r="B3379"/>
      <c r="C3379"/>
      <c r="D3379"/>
      <c r="E3379"/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  <c r="Q3379" s="58"/>
    </row>
    <row r="3380" spans="1:17">
      <c r="A3380"/>
      <c r="B3380"/>
      <c r="C3380"/>
      <c r="D3380"/>
      <c r="E3380"/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  <c r="Q3380" s="58"/>
    </row>
    <row r="3381" spans="1:17">
      <c r="A3381"/>
      <c r="B3381"/>
      <c r="C3381"/>
      <c r="D3381"/>
      <c r="E3381"/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  <c r="Q3381" s="58"/>
    </row>
    <row r="3382" spans="1:17">
      <c r="A3382"/>
      <c r="B3382"/>
      <c r="C3382"/>
      <c r="D3382"/>
      <c r="E3382"/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  <c r="Q3382" s="58"/>
    </row>
    <row r="3383" spans="1:17">
      <c r="A3383"/>
      <c r="B3383"/>
      <c r="C3383"/>
      <c r="D3383"/>
      <c r="E3383"/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  <c r="Q3383" s="58"/>
    </row>
    <row r="3384" spans="1:17">
      <c r="A3384"/>
      <c r="B3384"/>
      <c r="C3384"/>
      <c r="D3384"/>
      <c r="E3384"/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  <c r="Q3384" s="58"/>
    </row>
    <row r="3385" spans="1:17">
      <c r="A3385"/>
      <c r="B3385"/>
      <c r="C3385"/>
      <c r="D3385"/>
      <c r="E3385"/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  <c r="Q3385" s="58"/>
    </row>
    <row r="3386" spans="1:17">
      <c r="A3386"/>
      <c r="B3386"/>
      <c r="C3386"/>
      <c r="D3386"/>
      <c r="E3386"/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  <c r="Q3386" s="58"/>
    </row>
    <row r="3387" spans="1:17">
      <c r="A3387"/>
      <c r="B3387"/>
      <c r="C3387"/>
      <c r="D3387"/>
      <c r="E3387"/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  <c r="Q3387" s="58"/>
    </row>
    <row r="3388" spans="1:17">
      <c r="A3388"/>
      <c r="B3388"/>
      <c r="C3388"/>
      <c r="D3388"/>
      <c r="E338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  <c r="Q3388" s="58"/>
    </row>
    <row r="3389" spans="1:17">
      <c r="A3389"/>
      <c r="B3389"/>
      <c r="C3389"/>
      <c r="D3389"/>
      <c r="E3389"/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  <c r="Q3389" s="58"/>
    </row>
    <row r="3390" spans="1:17">
      <c r="A3390"/>
      <c r="B3390"/>
      <c r="C3390"/>
      <c r="D3390"/>
      <c r="E3390"/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  <c r="Q3390" s="58"/>
    </row>
    <row r="3391" spans="1:17">
      <c r="A3391"/>
      <c r="B3391"/>
      <c r="C3391"/>
      <c r="D3391"/>
      <c r="E3391"/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  <c r="Q3391" s="58"/>
    </row>
    <row r="3392" spans="1:17">
      <c r="A3392"/>
      <c r="B3392"/>
      <c r="C3392"/>
      <c r="D3392"/>
      <c r="E3392"/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  <c r="Q3392" s="58"/>
    </row>
    <row r="3393" spans="1:17">
      <c r="A3393"/>
      <c r="B3393"/>
      <c r="C3393"/>
      <c r="D3393"/>
      <c r="E3393"/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  <c r="Q3393" s="58"/>
    </row>
    <row r="3394" spans="1:17">
      <c r="A3394"/>
      <c r="B3394"/>
      <c r="C3394"/>
      <c r="D3394"/>
      <c r="E3394"/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  <c r="Q3394" s="58"/>
    </row>
    <row r="3395" spans="1:17">
      <c r="A3395"/>
      <c r="B3395"/>
      <c r="C3395"/>
      <c r="D3395"/>
      <c r="E3395"/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  <c r="Q3395" s="58"/>
    </row>
    <row r="3396" spans="1:17">
      <c r="A3396"/>
      <c r="B3396"/>
      <c r="C3396"/>
      <c r="D3396"/>
      <c r="E3396"/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  <c r="Q3396" s="58"/>
    </row>
    <row r="3397" spans="1:17">
      <c r="A3397"/>
      <c r="B3397"/>
      <c r="C3397"/>
      <c r="D3397"/>
      <c r="E3397"/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  <c r="Q3397" s="58"/>
    </row>
    <row r="3398" spans="1:17">
      <c r="A3398"/>
      <c r="B3398"/>
      <c r="C3398"/>
      <c r="D3398"/>
      <c r="E3398"/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  <c r="Q3398" s="58"/>
    </row>
    <row r="3399" spans="1:17">
      <c r="A3399"/>
      <c r="B3399"/>
      <c r="C3399"/>
      <c r="D3399"/>
      <c r="E3399"/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  <c r="Q3399" s="58"/>
    </row>
    <row r="3400" spans="1:17">
      <c r="A3400"/>
      <c r="B3400"/>
      <c r="C3400"/>
      <c r="D3400"/>
      <c r="E3400"/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  <c r="Q3400" s="58"/>
    </row>
    <row r="3401" spans="1:17">
      <c r="A3401"/>
      <c r="B3401"/>
      <c r="C3401"/>
      <c r="D3401"/>
      <c r="E3401"/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  <c r="Q3401" s="58"/>
    </row>
    <row r="3402" spans="1:17">
      <c r="A3402"/>
      <c r="B3402"/>
      <c r="C3402"/>
      <c r="D3402"/>
      <c r="E3402"/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  <c r="Q3402" s="58"/>
    </row>
    <row r="3403" spans="1:17">
      <c r="A3403"/>
      <c r="B3403"/>
      <c r="C3403"/>
      <c r="D3403"/>
      <c r="E3403"/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  <c r="Q3403" s="58"/>
    </row>
    <row r="3404" spans="1:17">
      <c r="A3404"/>
      <c r="B3404"/>
      <c r="C3404"/>
      <c r="D3404"/>
      <c r="E3404"/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  <c r="Q3404" s="58"/>
    </row>
    <row r="3405" spans="1:17">
      <c r="A3405"/>
      <c r="B3405"/>
      <c r="C3405"/>
      <c r="D3405"/>
      <c r="E3405"/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  <c r="Q3405" s="58"/>
    </row>
    <row r="3406" spans="1:17">
      <c r="A3406"/>
      <c r="B3406"/>
      <c r="C3406"/>
      <c r="D3406"/>
      <c r="E3406"/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  <c r="Q3406" s="58"/>
    </row>
    <row r="3407" spans="1:17">
      <c r="A3407"/>
      <c r="B3407"/>
      <c r="C3407"/>
      <c r="D3407"/>
      <c r="E3407"/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  <c r="Q3407" s="58"/>
    </row>
    <row r="3408" spans="1:17">
      <c r="A3408"/>
      <c r="B3408"/>
      <c r="C3408"/>
      <c r="D3408"/>
      <c r="E3408"/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  <c r="Q3408" s="58"/>
    </row>
    <row r="3409" spans="1:17">
      <c r="A3409"/>
      <c r="B3409"/>
      <c r="C3409"/>
      <c r="D3409"/>
      <c r="E3409"/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  <c r="Q3409" s="58"/>
    </row>
    <row r="3410" spans="1:17">
      <c r="A3410"/>
      <c r="B3410"/>
      <c r="C3410"/>
      <c r="D3410"/>
      <c r="E3410"/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  <c r="Q3410" s="58"/>
    </row>
    <row r="3411" spans="1:17">
      <c r="A3411"/>
      <c r="B3411"/>
      <c r="C3411"/>
      <c r="D3411"/>
      <c r="E3411"/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  <c r="Q3411" s="58"/>
    </row>
    <row r="3412" spans="1:17">
      <c r="A3412"/>
      <c r="B3412"/>
      <c r="C3412"/>
      <c r="D3412"/>
      <c r="E3412"/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  <c r="Q3412" s="58"/>
    </row>
    <row r="3413" spans="1:17">
      <c r="A3413"/>
      <c r="B3413"/>
      <c r="C3413"/>
      <c r="D3413"/>
      <c r="E3413"/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  <c r="Q3413" s="58"/>
    </row>
    <row r="3414" spans="1:17">
      <c r="A3414"/>
      <c r="B3414"/>
      <c r="C3414"/>
      <c r="D3414"/>
      <c r="E3414"/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  <c r="Q3414" s="58"/>
    </row>
    <row r="3415" spans="1:17">
      <c r="A3415"/>
      <c r="B3415"/>
      <c r="C3415"/>
      <c r="D3415"/>
      <c r="E3415"/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  <c r="Q3415" s="58"/>
    </row>
    <row r="3416" spans="1:17">
      <c r="A3416"/>
      <c r="B3416"/>
      <c r="C3416"/>
      <c r="D3416"/>
      <c r="E3416"/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  <c r="Q3416" s="58"/>
    </row>
    <row r="3417" spans="1:17">
      <c r="A3417"/>
      <c r="B3417"/>
      <c r="C3417"/>
      <c r="D3417"/>
      <c r="E3417"/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  <c r="Q3417" s="58"/>
    </row>
    <row r="3418" spans="1:17">
      <c r="A3418"/>
      <c r="B3418"/>
      <c r="C3418"/>
      <c r="D3418"/>
      <c r="E3418"/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  <c r="Q3418" s="58"/>
    </row>
    <row r="3419" spans="1:17">
      <c r="A3419"/>
      <c r="B3419"/>
      <c r="C3419"/>
      <c r="D3419"/>
      <c r="E3419"/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  <c r="Q3419" s="58"/>
    </row>
    <row r="3420" spans="1:17">
      <c r="A3420"/>
      <c r="B3420"/>
      <c r="C3420"/>
      <c r="D3420"/>
      <c r="E3420"/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  <c r="Q3420" s="58"/>
    </row>
    <row r="3421" spans="1:17">
      <c r="A3421"/>
      <c r="B3421"/>
      <c r="C3421"/>
      <c r="D3421"/>
      <c r="E3421"/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  <c r="Q3421" s="58"/>
    </row>
    <row r="3422" spans="1:17">
      <c r="A3422"/>
      <c r="B3422"/>
      <c r="C3422"/>
      <c r="D3422"/>
      <c r="E3422"/>
      <c r="F3422" s="58"/>
      <c r="G3422" s="58"/>
      <c r="H3422" s="58"/>
      <c r="I3422" s="58"/>
      <c r="J3422" s="58"/>
      <c r="K3422" s="58"/>
      <c r="L3422" s="58"/>
      <c r="M3422" s="58"/>
      <c r="N3422" s="58"/>
      <c r="O3422" s="58"/>
      <c r="P3422" s="58"/>
      <c r="Q3422" s="58"/>
    </row>
    <row r="3423" spans="1:17">
      <c r="A3423"/>
      <c r="B3423"/>
      <c r="C3423"/>
      <c r="D3423"/>
      <c r="E3423"/>
      <c r="F3423" s="58"/>
      <c r="G3423" s="58"/>
      <c r="H3423" s="58"/>
      <c r="I3423" s="58"/>
      <c r="J3423" s="58"/>
      <c r="K3423" s="58"/>
      <c r="L3423" s="58"/>
      <c r="M3423" s="58"/>
      <c r="N3423" s="58"/>
      <c r="O3423" s="58"/>
      <c r="P3423" s="58"/>
      <c r="Q3423" s="58"/>
    </row>
    <row r="3424" spans="1:17">
      <c r="A3424"/>
      <c r="B3424"/>
      <c r="C3424"/>
      <c r="D3424"/>
      <c r="E3424"/>
      <c r="F3424" s="58"/>
      <c r="G3424" s="58"/>
      <c r="H3424" s="58"/>
      <c r="I3424" s="58"/>
      <c r="J3424" s="58"/>
      <c r="K3424" s="58"/>
      <c r="L3424" s="58"/>
      <c r="M3424" s="58"/>
      <c r="N3424" s="58"/>
      <c r="O3424" s="58"/>
      <c r="P3424" s="58"/>
      <c r="Q3424" s="58"/>
    </row>
    <row r="3425" spans="1:17">
      <c r="A3425"/>
      <c r="B3425"/>
      <c r="C3425"/>
      <c r="D3425"/>
      <c r="E3425"/>
      <c r="F3425" s="58"/>
      <c r="G3425" s="58"/>
      <c r="H3425" s="58"/>
      <c r="I3425" s="58"/>
      <c r="J3425" s="58"/>
      <c r="K3425" s="58"/>
      <c r="L3425" s="58"/>
      <c r="M3425" s="58"/>
      <c r="N3425" s="58"/>
      <c r="O3425" s="58"/>
      <c r="P3425" s="58"/>
      <c r="Q3425" s="58"/>
    </row>
    <row r="3426" spans="1:17">
      <c r="A3426"/>
      <c r="B3426"/>
      <c r="C3426"/>
      <c r="D3426"/>
      <c r="E3426"/>
      <c r="F3426" s="58"/>
      <c r="G3426" s="58"/>
      <c r="H3426" s="58"/>
      <c r="I3426" s="58"/>
      <c r="J3426" s="58"/>
      <c r="K3426" s="58"/>
      <c r="L3426" s="58"/>
      <c r="M3426" s="58"/>
      <c r="N3426" s="58"/>
      <c r="O3426" s="58"/>
      <c r="P3426" s="58"/>
      <c r="Q3426" s="58"/>
    </row>
    <row r="3427" spans="1:17">
      <c r="A3427"/>
      <c r="B3427"/>
      <c r="C3427"/>
      <c r="D3427"/>
      <c r="E3427"/>
      <c r="F3427" s="58"/>
      <c r="G3427" s="58"/>
      <c r="H3427" s="58"/>
      <c r="I3427" s="58"/>
      <c r="J3427" s="58"/>
      <c r="K3427" s="58"/>
      <c r="L3427" s="58"/>
      <c r="M3427" s="58"/>
      <c r="N3427" s="58"/>
      <c r="O3427" s="58"/>
      <c r="P3427" s="58"/>
      <c r="Q3427" s="58"/>
    </row>
    <row r="3428" spans="1:17">
      <c r="A3428"/>
      <c r="B3428"/>
      <c r="C3428"/>
      <c r="D3428"/>
      <c r="E3428"/>
      <c r="F3428" s="58"/>
      <c r="G3428" s="58"/>
      <c r="H3428" s="58"/>
      <c r="I3428" s="58"/>
      <c r="J3428" s="58"/>
      <c r="K3428" s="58"/>
      <c r="L3428" s="58"/>
      <c r="M3428" s="58"/>
      <c r="N3428" s="58"/>
      <c r="O3428" s="58"/>
      <c r="P3428" s="58"/>
      <c r="Q3428" s="58"/>
    </row>
    <row r="3429" spans="1:17">
      <c r="A3429"/>
      <c r="B3429"/>
      <c r="C3429"/>
      <c r="D3429"/>
      <c r="E3429"/>
      <c r="F3429" s="58"/>
      <c r="G3429" s="58"/>
      <c r="H3429" s="58"/>
      <c r="I3429" s="58"/>
      <c r="J3429" s="58"/>
      <c r="K3429" s="58"/>
      <c r="L3429" s="58"/>
      <c r="M3429" s="58"/>
      <c r="N3429" s="58"/>
      <c r="O3429" s="58"/>
      <c r="P3429" s="58"/>
      <c r="Q3429" s="58"/>
    </row>
  </sheetData>
  <mergeCells count="80">
    <mergeCell ref="A30:Q30"/>
    <mergeCell ref="A34:Q34"/>
    <mergeCell ref="Q21:Q23"/>
    <mergeCell ref="J22:J23"/>
    <mergeCell ref="K22:M22"/>
    <mergeCell ref="J21:M21"/>
    <mergeCell ref="P21:P23"/>
    <mergeCell ref="F22:F23"/>
    <mergeCell ref="A38:Q38"/>
    <mergeCell ref="F21:I21"/>
    <mergeCell ref="G22:I22"/>
    <mergeCell ref="O21:O23"/>
    <mergeCell ref="N21:N23"/>
    <mergeCell ref="A21:A23"/>
    <mergeCell ref="C21:C23"/>
    <mergeCell ref="D21:D23"/>
    <mergeCell ref="E21:E23"/>
    <mergeCell ref="B21:B23"/>
    <mergeCell ref="A25:Q25"/>
    <mergeCell ref="A26:Q26"/>
    <mergeCell ref="A40:Q40"/>
    <mergeCell ref="A45:Q45"/>
    <mergeCell ref="A46:Q46"/>
    <mergeCell ref="A53:Q53"/>
    <mergeCell ref="A57:Q57"/>
    <mergeCell ref="A55:Q55"/>
    <mergeCell ref="A71:Q71"/>
    <mergeCell ref="A181:I181"/>
    <mergeCell ref="A182:I182"/>
    <mergeCell ref="A171:I171"/>
    <mergeCell ref="A172:I172"/>
    <mergeCell ref="A173:I173"/>
    <mergeCell ref="A174:I174"/>
    <mergeCell ref="A170:I170"/>
    <mergeCell ref="A72:Q72"/>
    <mergeCell ref="A93:Q93"/>
    <mergeCell ref="A109:Q109"/>
    <mergeCell ref="A120:Q120"/>
    <mergeCell ref="A129:Q129"/>
    <mergeCell ref="A132:Q132"/>
    <mergeCell ref="A138:Q138"/>
    <mergeCell ref="A146:Q146"/>
    <mergeCell ref="J16:K16"/>
    <mergeCell ref="J17:K17"/>
    <mergeCell ref="A195:Q195"/>
    <mergeCell ref="A183:I183"/>
    <mergeCell ref="A184:I184"/>
    <mergeCell ref="A185:I185"/>
    <mergeCell ref="A186:I186"/>
    <mergeCell ref="A187:I187"/>
    <mergeCell ref="A188:I188"/>
    <mergeCell ref="A177:I177"/>
    <mergeCell ref="A175:I175"/>
    <mergeCell ref="A176:I176"/>
    <mergeCell ref="A189:I189"/>
    <mergeCell ref="A190:I190"/>
    <mergeCell ref="A191:I191"/>
    <mergeCell ref="A178:I178"/>
    <mergeCell ref="A225:Q225"/>
    <mergeCell ref="A226:Q226"/>
    <mergeCell ref="A228:Q228"/>
    <mergeCell ref="A229:Q229"/>
    <mergeCell ref="J18:K18"/>
    <mergeCell ref="A211:Q211"/>
    <mergeCell ref="A212:Q212"/>
    <mergeCell ref="A214:Q214"/>
    <mergeCell ref="A219:Q219"/>
    <mergeCell ref="A220:Q220"/>
    <mergeCell ref="A206:Q206"/>
    <mergeCell ref="A179:I179"/>
    <mergeCell ref="A149:Q149"/>
    <mergeCell ref="A160:Q160"/>
    <mergeCell ref="A163:Q163"/>
    <mergeCell ref="A180:I180"/>
    <mergeCell ref="A222:Q222"/>
    <mergeCell ref="A196:Q196"/>
    <mergeCell ref="A198:Q198"/>
    <mergeCell ref="A199:Q199"/>
    <mergeCell ref="A203:Q203"/>
    <mergeCell ref="A204:Q204"/>
  </mergeCells>
  <pageMargins left="0.23622047244094491" right="0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69"/>
  <sheetViews>
    <sheetView showGridLines="0" topLeftCell="A55" zoomScaleSheetLayoutView="75" workbookViewId="0">
      <selection activeCell="C80" sqref="C80"/>
    </sheetView>
  </sheetViews>
  <sheetFormatPr defaultRowHeight="12" outlineLevelRow="2"/>
  <cols>
    <col min="1" max="1" width="4.5703125" style="57" customWidth="1"/>
    <col min="2" max="2" width="14.42578125" style="56" customWidth="1"/>
    <col min="3" max="3" width="40.7109375" style="55" customWidth="1"/>
    <col min="4" max="4" width="13.85546875" style="54" customWidth="1"/>
    <col min="5" max="5" width="11.7109375" style="54" customWidth="1"/>
    <col min="6" max="6" width="8.140625" style="110" customWidth="1"/>
    <col min="7" max="9" width="7.140625" style="110" customWidth="1"/>
    <col min="10" max="10" width="8.140625" style="110" customWidth="1"/>
    <col min="11" max="13" width="7.140625" style="110" customWidth="1"/>
    <col min="14" max="16384" width="9.140625" style="111"/>
  </cols>
  <sheetData>
    <row r="1" spans="1:14" outlineLevel="2">
      <c r="A1" s="109" t="s">
        <v>366</v>
      </c>
      <c r="J1" s="109" t="s">
        <v>365</v>
      </c>
    </row>
    <row r="2" spans="1:14" outlineLevel="1">
      <c r="A2" s="98"/>
      <c r="J2" s="98"/>
    </row>
    <row r="3" spans="1:14" outlineLevel="1">
      <c r="A3" s="98"/>
      <c r="J3" s="98"/>
    </row>
    <row r="4" spans="1:14" outlineLevel="1">
      <c r="A4" s="98" t="s">
        <v>421</v>
      </c>
      <c r="J4" s="98" t="s">
        <v>421</v>
      </c>
    </row>
    <row r="5" spans="1:14" outlineLevel="1">
      <c r="A5" s="98" t="s">
        <v>363</v>
      </c>
      <c r="J5" s="98" t="s">
        <v>422</v>
      </c>
    </row>
    <row r="6" spans="1:14" outlineLevel="1">
      <c r="A6" s="98"/>
      <c r="J6" s="98"/>
    </row>
    <row r="7" spans="1:14">
      <c r="C7" s="102"/>
      <c r="D7" s="112"/>
      <c r="E7" s="113" t="s">
        <v>414</v>
      </c>
      <c r="F7" s="114"/>
      <c r="G7" s="114"/>
      <c r="H7" s="112"/>
      <c r="I7" s="114"/>
      <c r="J7" s="114"/>
    </row>
    <row r="8" spans="1:14">
      <c r="C8" s="98"/>
      <c r="D8" s="57"/>
      <c r="E8" s="115" t="s">
        <v>9</v>
      </c>
      <c r="F8" s="114"/>
      <c r="G8" s="114"/>
      <c r="I8" s="115"/>
    </row>
    <row r="9" spans="1:14">
      <c r="C9" s="98"/>
      <c r="D9" s="57"/>
      <c r="E9" s="115"/>
      <c r="F9" s="114"/>
      <c r="G9" s="114"/>
      <c r="I9" s="115"/>
    </row>
    <row r="10" spans="1:14">
      <c r="C10" s="98"/>
      <c r="D10" s="116" t="s">
        <v>423</v>
      </c>
    </row>
    <row r="11" spans="1:14">
      <c r="C11" s="98"/>
      <c r="D11" s="57" t="s">
        <v>360</v>
      </c>
      <c r="I11" s="116"/>
    </row>
    <row r="12" spans="1:14">
      <c r="C12" s="100"/>
      <c r="D12" s="57"/>
      <c r="E12" s="101"/>
      <c r="F12" s="117"/>
      <c r="G12" s="117"/>
      <c r="I12" s="57"/>
    </row>
    <row r="13" spans="1:14">
      <c r="B13" s="117" t="s">
        <v>359</v>
      </c>
      <c r="C13" s="99" t="s">
        <v>424</v>
      </c>
      <c r="D13" s="118"/>
      <c r="E13" s="119"/>
      <c r="F13" s="120"/>
      <c r="G13" s="120"/>
      <c r="H13" s="121"/>
      <c r="I13" s="121"/>
      <c r="J13" s="121"/>
    </row>
    <row r="14" spans="1:14">
      <c r="C14" s="102"/>
      <c r="D14" s="57"/>
      <c r="E14" s="115" t="s">
        <v>358</v>
      </c>
      <c r="G14" s="114"/>
      <c r="H14" s="57"/>
      <c r="I14" s="114"/>
      <c r="J14" s="114"/>
    </row>
    <row r="15" spans="1:14">
      <c r="A15" s="104"/>
      <c r="B15" s="105"/>
      <c r="C15" s="98"/>
      <c r="D15" s="57"/>
      <c r="E15" s="122"/>
    </row>
    <row r="16" spans="1:14">
      <c r="C16" s="123" t="s">
        <v>357</v>
      </c>
      <c r="D16" s="57"/>
      <c r="E16" s="57"/>
      <c r="I16" s="123"/>
      <c r="J16" s="123"/>
      <c r="N16" s="124"/>
    </row>
    <row r="17" spans="1:13">
      <c r="C17" s="123" t="s">
        <v>425</v>
      </c>
      <c r="D17" s="110"/>
      <c r="E17" s="162">
        <f>J69</f>
        <v>6256.3390904069229</v>
      </c>
      <c r="F17" s="163"/>
      <c r="G17" s="98" t="s">
        <v>352</v>
      </c>
      <c r="I17" s="123"/>
      <c r="J17" s="123"/>
    </row>
    <row r="18" spans="1:13" outlineLevel="1">
      <c r="C18" s="123" t="s">
        <v>427</v>
      </c>
      <c r="D18" s="110"/>
      <c r="E18" s="162">
        <f>J67</f>
        <v>149.17102743509483</v>
      </c>
      <c r="F18" s="164"/>
      <c r="G18" s="98" t="s">
        <v>352</v>
      </c>
      <c r="I18" s="123"/>
      <c r="J18" s="123"/>
    </row>
    <row r="19" spans="1:13" outlineLevel="1">
      <c r="C19" s="123" t="s">
        <v>429</v>
      </c>
      <c r="D19" s="110"/>
      <c r="E19" s="162">
        <f>J68</f>
        <v>6107.1680629718276</v>
      </c>
      <c r="F19" s="164"/>
      <c r="G19" s="98" t="s">
        <v>352</v>
      </c>
      <c r="I19" s="123"/>
      <c r="J19" s="123"/>
    </row>
    <row r="20" spans="1:13">
      <c r="C20" s="123" t="s">
        <v>354</v>
      </c>
      <c r="D20" s="57"/>
      <c r="E20" s="162">
        <f>(K63+M63)</f>
        <v>1419.862631191309</v>
      </c>
      <c r="F20" s="164"/>
      <c r="G20" s="98" t="s">
        <v>352</v>
      </c>
      <c r="I20" s="123"/>
      <c r="J20" s="123"/>
    </row>
    <row r="21" spans="1:13" outlineLevel="1">
      <c r="C21" s="123" t="s">
        <v>351</v>
      </c>
      <c r="D21" s="57"/>
      <c r="E21" s="165">
        <v>59.81</v>
      </c>
      <c r="F21" s="163"/>
      <c r="G21" s="98" t="s">
        <v>349</v>
      </c>
      <c r="I21" s="123"/>
      <c r="J21" s="123"/>
    </row>
    <row r="22" spans="1:13">
      <c r="C22" s="122" t="s">
        <v>433</v>
      </c>
      <c r="D22" s="57"/>
      <c r="E22" s="57"/>
    </row>
    <row r="23" spans="1:13">
      <c r="C23" s="98"/>
      <c r="D23" s="57"/>
      <c r="E23" s="57"/>
    </row>
    <row r="24" spans="1:13" ht="12.75" customHeight="1">
      <c r="A24" s="154" t="s">
        <v>11</v>
      </c>
      <c r="B24" s="156" t="s">
        <v>347</v>
      </c>
      <c r="C24" s="154" t="s">
        <v>346</v>
      </c>
      <c r="D24" s="154" t="s">
        <v>345</v>
      </c>
      <c r="E24" s="154" t="s">
        <v>344</v>
      </c>
      <c r="F24" s="154" t="s">
        <v>343</v>
      </c>
      <c r="G24" s="155"/>
      <c r="H24" s="155"/>
      <c r="I24" s="155"/>
      <c r="J24" s="154" t="s">
        <v>342</v>
      </c>
      <c r="K24" s="155"/>
      <c r="L24" s="155"/>
      <c r="M24" s="155"/>
    </row>
    <row r="25" spans="1:13" ht="13.5" customHeight="1">
      <c r="A25" s="155"/>
      <c r="B25" s="157"/>
      <c r="C25" s="154"/>
      <c r="D25" s="154"/>
      <c r="E25" s="154"/>
      <c r="F25" s="154" t="s">
        <v>337</v>
      </c>
      <c r="G25" s="154" t="s">
        <v>336</v>
      </c>
      <c r="H25" s="155"/>
      <c r="I25" s="155"/>
      <c r="J25" s="154" t="s">
        <v>337</v>
      </c>
      <c r="K25" s="154" t="s">
        <v>336</v>
      </c>
      <c r="L25" s="155"/>
      <c r="M25" s="155"/>
    </row>
    <row r="26" spans="1:13" ht="24">
      <c r="A26" s="155"/>
      <c r="B26" s="157"/>
      <c r="C26" s="154"/>
      <c r="D26" s="154"/>
      <c r="E26" s="154"/>
      <c r="F26" s="155"/>
      <c r="G26" s="69" t="s">
        <v>335</v>
      </c>
      <c r="H26" s="69" t="s">
        <v>434</v>
      </c>
      <c r="I26" s="69" t="s">
        <v>333</v>
      </c>
      <c r="J26" s="155"/>
      <c r="K26" s="69" t="s">
        <v>335</v>
      </c>
      <c r="L26" s="69" t="s">
        <v>434</v>
      </c>
      <c r="M26" s="69" t="s">
        <v>333</v>
      </c>
    </row>
    <row r="27" spans="1:13">
      <c r="A27" s="66">
        <v>1</v>
      </c>
      <c r="B27" s="70">
        <v>2</v>
      </c>
      <c r="C27" s="69">
        <v>3</v>
      </c>
      <c r="D27" s="69">
        <v>4</v>
      </c>
      <c r="E27" s="63">
        <v>5</v>
      </c>
      <c r="F27" s="68">
        <v>6</v>
      </c>
      <c r="G27" s="68">
        <v>7</v>
      </c>
      <c r="H27" s="68">
        <v>8</v>
      </c>
      <c r="I27" s="68">
        <v>9</v>
      </c>
      <c r="J27" s="68">
        <v>10</v>
      </c>
      <c r="K27" s="68">
        <v>11</v>
      </c>
      <c r="L27" s="68">
        <v>12</v>
      </c>
      <c r="M27" s="68">
        <v>13</v>
      </c>
    </row>
    <row r="28" spans="1:13" ht="19.149999999999999" customHeight="1">
      <c r="A28" s="153" t="s">
        <v>435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</row>
    <row r="29" spans="1:13" ht="24">
      <c r="A29" s="66">
        <v>1</v>
      </c>
      <c r="B29" s="65" t="s">
        <v>436</v>
      </c>
      <c r="C29" s="64" t="s">
        <v>437</v>
      </c>
      <c r="D29" s="63" t="s">
        <v>438</v>
      </c>
      <c r="E29" s="66">
        <v>0.08</v>
      </c>
      <c r="F29" s="125">
        <v>748.16</v>
      </c>
      <c r="G29" s="125">
        <v>391.84</v>
      </c>
      <c r="H29" s="125">
        <v>19.739999999999998</v>
      </c>
      <c r="I29" s="125">
        <v>0.41</v>
      </c>
      <c r="J29" s="125">
        <v>59.85</v>
      </c>
      <c r="K29" s="125">
        <v>31.35</v>
      </c>
      <c r="L29" s="125">
        <v>1.58</v>
      </c>
      <c r="M29" s="125">
        <v>0.03</v>
      </c>
    </row>
    <row r="30" spans="1:13" ht="24">
      <c r="A30" s="66">
        <v>2</v>
      </c>
      <c r="B30" s="65" t="s">
        <v>439</v>
      </c>
      <c r="C30" s="64" t="s">
        <v>440</v>
      </c>
      <c r="D30" s="63" t="s">
        <v>438</v>
      </c>
      <c r="E30" s="66">
        <v>0.06</v>
      </c>
      <c r="F30" s="125">
        <v>785.06</v>
      </c>
      <c r="G30" s="125">
        <v>435.49</v>
      </c>
      <c r="H30" s="125">
        <v>22.16</v>
      </c>
      <c r="I30" s="125">
        <v>0.54</v>
      </c>
      <c r="J30" s="125">
        <v>47.1</v>
      </c>
      <c r="K30" s="125">
        <v>26.13</v>
      </c>
      <c r="L30" s="125">
        <v>1.33</v>
      </c>
      <c r="M30" s="125">
        <v>0.03</v>
      </c>
    </row>
    <row r="31" spans="1:13" ht="24">
      <c r="A31" s="66">
        <v>3</v>
      </c>
      <c r="B31" s="65" t="s">
        <v>441</v>
      </c>
      <c r="C31" s="64" t="s">
        <v>442</v>
      </c>
      <c r="D31" s="63" t="s">
        <v>438</v>
      </c>
      <c r="E31" s="66">
        <v>0.28000000000000003</v>
      </c>
      <c r="F31" s="125">
        <v>788.01</v>
      </c>
      <c r="G31" s="125">
        <v>428.54</v>
      </c>
      <c r="H31" s="125">
        <v>22.16</v>
      </c>
      <c r="I31" s="125">
        <v>0.54</v>
      </c>
      <c r="J31" s="125">
        <v>220.64</v>
      </c>
      <c r="K31" s="125">
        <v>119.99</v>
      </c>
      <c r="L31" s="125">
        <v>6.2</v>
      </c>
      <c r="M31" s="125">
        <v>0.15</v>
      </c>
    </row>
    <row r="32" spans="1:13" ht="24">
      <c r="A32" s="66">
        <v>4</v>
      </c>
      <c r="B32" s="65" t="s">
        <v>443</v>
      </c>
      <c r="C32" s="64" t="s">
        <v>444</v>
      </c>
      <c r="D32" s="63" t="s">
        <v>438</v>
      </c>
      <c r="E32" s="66">
        <v>0.02</v>
      </c>
      <c r="F32" s="125">
        <v>1438.74</v>
      </c>
      <c r="G32" s="125">
        <v>754.91</v>
      </c>
      <c r="H32" s="125">
        <v>66.62</v>
      </c>
      <c r="I32" s="125">
        <v>1.62</v>
      </c>
      <c r="J32" s="125">
        <v>28.77</v>
      </c>
      <c r="K32" s="125">
        <v>15.1</v>
      </c>
      <c r="L32" s="125">
        <v>1.33</v>
      </c>
      <c r="M32" s="125">
        <v>0.03</v>
      </c>
    </row>
    <row r="33" spans="1:13" ht="24">
      <c r="A33" s="66">
        <v>5</v>
      </c>
      <c r="B33" s="65" t="s">
        <v>445</v>
      </c>
      <c r="C33" s="64" t="s">
        <v>446</v>
      </c>
      <c r="D33" s="63" t="s">
        <v>438</v>
      </c>
      <c r="E33" s="66">
        <v>0.06</v>
      </c>
      <c r="F33" s="125">
        <v>2335.7600000000002</v>
      </c>
      <c r="G33" s="125">
        <v>574.37</v>
      </c>
      <c r="H33" s="125">
        <v>45.03</v>
      </c>
      <c r="I33" s="125">
        <v>1.76</v>
      </c>
      <c r="J33" s="125">
        <v>140.15</v>
      </c>
      <c r="K33" s="125">
        <v>34.46</v>
      </c>
      <c r="L33" s="125">
        <v>2.7</v>
      </c>
      <c r="M33" s="125">
        <v>0.11</v>
      </c>
    </row>
    <row r="34" spans="1:13" ht="24">
      <c r="A34" s="66">
        <v>6</v>
      </c>
      <c r="B34" s="65" t="s">
        <v>447</v>
      </c>
      <c r="C34" s="64" t="s">
        <v>448</v>
      </c>
      <c r="D34" s="63" t="s">
        <v>438</v>
      </c>
      <c r="E34" s="66">
        <v>0.04</v>
      </c>
      <c r="F34" s="125">
        <v>3535.58</v>
      </c>
      <c r="G34" s="125">
        <v>478.14</v>
      </c>
      <c r="H34" s="125">
        <v>1339.69</v>
      </c>
      <c r="I34" s="125">
        <v>492.77</v>
      </c>
      <c r="J34" s="125">
        <v>141.41999999999999</v>
      </c>
      <c r="K34" s="125">
        <v>19.13</v>
      </c>
      <c r="L34" s="125">
        <v>53.59</v>
      </c>
      <c r="M34" s="125">
        <v>19.71</v>
      </c>
    </row>
    <row r="35" spans="1:13">
      <c r="A35" s="66">
        <v>6.1</v>
      </c>
      <c r="B35" s="65" t="s">
        <v>163</v>
      </c>
      <c r="C35" s="64" t="s">
        <v>449</v>
      </c>
      <c r="D35" s="63" t="s">
        <v>450</v>
      </c>
      <c r="E35" s="66">
        <v>4</v>
      </c>
      <c r="F35" s="125">
        <v>31.1</v>
      </c>
      <c r="G35" s="125">
        <v>31.1</v>
      </c>
      <c r="H35" s="125"/>
      <c r="I35" s="125"/>
      <c r="J35" s="125">
        <v>124.4</v>
      </c>
      <c r="K35" s="125">
        <v>124.4</v>
      </c>
      <c r="L35" s="125"/>
      <c r="M35" s="125"/>
    </row>
    <row r="36" spans="1:13">
      <c r="A36" s="66">
        <v>7</v>
      </c>
      <c r="B36" s="65" t="s">
        <v>163</v>
      </c>
      <c r="C36" s="64" t="s">
        <v>451</v>
      </c>
      <c r="D36" s="63" t="s">
        <v>450</v>
      </c>
      <c r="E36" s="66">
        <v>4</v>
      </c>
      <c r="F36" s="125">
        <v>8.11</v>
      </c>
      <c r="G36" s="125">
        <v>5</v>
      </c>
      <c r="H36" s="125"/>
      <c r="I36" s="125"/>
      <c r="J36" s="125">
        <v>32.44</v>
      </c>
      <c r="K36" s="125">
        <v>20</v>
      </c>
      <c r="L36" s="125"/>
      <c r="M36" s="125"/>
    </row>
    <row r="37" spans="1:13" ht="24">
      <c r="A37" s="66">
        <v>8</v>
      </c>
      <c r="B37" s="65" t="s">
        <v>452</v>
      </c>
      <c r="C37" s="64" t="s">
        <v>453</v>
      </c>
      <c r="D37" s="63" t="s">
        <v>454</v>
      </c>
      <c r="E37" s="66">
        <v>2</v>
      </c>
      <c r="F37" s="125">
        <v>86.68</v>
      </c>
      <c r="G37" s="125">
        <v>33.33</v>
      </c>
      <c r="H37" s="125">
        <v>3.48</v>
      </c>
      <c r="I37" s="125">
        <v>0.14000000000000001</v>
      </c>
      <c r="J37" s="125">
        <v>173.36</v>
      </c>
      <c r="K37" s="125">
        <v>66.66</v>
      </c>
      <c r="L37" s="125">
        <v>6.96</v>
      </c>
      <c r="M37" s="125">
        <v>0.28000000000000003</v>
      </c>
    </row>
    <row r="38" spans="1:13">
      <c r="A38" s="66">
        <v>9.1</v>
      </c>
      <c r="B38" s="65" t="s">
        <v>163</v>
      </c>
      <c r="C38" s="64" t="s">
        <v>455</v>
      </c>
      <c r="D38" s="63" t="s">
        <v>450</v>
      </c>
      <c r="E38" s="66">
        <v>2</v>
      </c>
      <c r="F38" s="125">
        <v>62.11</v>
      </c>
      <c r="G38" s="125">
        <v>31.1</v>
      </c>
      <c r="H38" s="125"/>
      <c r="I38" s="125"/>
      <c r="J38" s="125">
        <v>124.22</v>
      </c>
      <c r="K38" s="125">
        <v>62.2</v>
      </c>
      <c r="L38" s="125"/>
      <c r="M38" s="125"/>
    </row>
    <row r="39" spans="1:13" ht="24">
      <c r="A39" s="66">
        <v>10</v>
      </c>
      <c r="B39" s="65" t="s">
        <v>456</v>
      </c>
      <c r="C39" s="64" t="s">
        <v>457</v>
      </c>
      <c r="D39" s="63" t="s">
        <v>454</v>
      </c>
      <c r="E39" s="66">
        <v>2</v>
      </c>
      <c r="F39" s="125">
        <v>6.23</v>
      </c>
      <c r="G39" s="125">
        <v>3.37</v>
      </c>
      <c r="H39" s="125">
        <v>2.42</v>
      </c>
      <c r="I39" s="125">
        <v>0.14000000000000001</v>
      </c>
      <c r="J39" s="125">
        <v>12.46</v>
      </c>
      <c r="K39" s="125">
        <v>6.74</v>
      </c>
      <c r="L39" s="125">
        <v>4.84</v>
      </c>
      <c r="M39" s="125">
        <v>0.28000000000000003</v>
      </c>
    </row>
    <row r="40" spans="1:13">
      <c r="A40" s="66">
        <v>11</v>
      </c>
      <c r="B40" s="65" t="s">
        <v>163</v>
      </c>
      <c r="C40" s="64" t="s">
        <v>458</v>
      </c>
      <c r="D40" s="63" t="s">
        <v>450</v>
      </c>
      <c r="E40" s="66">
        <v>2</v>
      </c>
      <c r="F40" s="125">
        <v>186.6</v>
      </c>
      <c r="G40" s="125">
        <v>93.3</v>
      </c>
      <c r="H40" s="125"/>
      <c r="I40" s="125"/>
      <c r="J40" s="125">
        <v>373.2</v>
      </c>
      <c r="K40" s="125">
        <v>186.6</v>
      </c>
      <c r="L40" s="125"/>
      <c r="M40" s="125"/>
    </row>
    <row r="41" spans="1:13" ht="24">
      <c r="A41" s="66">
        <v>12</v>
      </c>
      <c r="B41" s="65" t="s">
        <v>459</v>
      </c>
      <c r="C41" s="64" t="s">
        <v>460</v>
      </c>
      <c r="D41" s="63" t="s">
        <v>461</v>
      </c>
      <c r="E41" s="66">
        <v>0.02</v>
      </c>
      <c r="F41" s="125">
        <v>1738.54</v>
      </c>
      <c r="G41" s="125">
        <v>758.88</v>
      </c>
      <c r="H41" s="125">
        <v>61.64</v>
      </c>
      <c r="I41" s="125">
        <v>1.35</v>
      </c>
      <c r="J41" s="125">
        <v>34.770000000000003</v>
      </c>
      <c r="K41" s="125">
        <v>15.18</v>
      </c>
      <c r="L41" s="125">
        <v>1.23</v>
      </c>
      <c r="M41" s="125">
        <v>0.03</v>
      </c>
    </row>
    <row r="42" spans="1:13">
      <c r="A42" s="66">
        <v>13</v>
      </c>
      <c r="B42" s="65" t="s">
        <v>163</v>
      </c>
      <c r="C42" s="64" t="s">
        <v>462</v>
      </c>
      <c r="D42" s="63" t="s">
        <v>161</v>
      </c>
      <c r="E42" s="66">
        <v>2</v>
      </c>
      <c r="F42" s="125">
        <v>23.33</v>
      </c>
      <c r="G42" s="125"/>
      <c r="H42" s="125"/>
      <c r="I42" s="125"/>
      <c r="J42" s="125">
        <v>46.66</v>
      </c>
      <c r="K42" s="125"/>
      <c r="L42" s="125"/>
      <c r="M42" s="125"/>
    </row>
    <row r="43" spans="1:13" ht="72">
      <c r="A43" s="66">
        <v>14</v>
      </c>
      <c r="B43" s="65" t="s">
        <v>463</v>
      </c>
      <c r="C43" s="64" t="s">
        <v>464</v>
      </c>
      <c r="D43" s="63" t="s">
        <v>454</v>
      </c>
      <c r="E43" s="66">
        <v>2</v>
      </c>
      <c r="F43" s="125">
        <v>243.09</v>
      </c>
      <c r="G43" s="125">
        <v>24.4</v>
      </c>
      <c r="H43" s="125">
        <v>3.69</v>
      </c>
      <c r="I43" s="125">
        <v>0.14000000000000001</v>
      </c>
      <c r="J43" s="125">
        <v>486.18</v>
      </c>
      <c r="K43" s="125">
        <v>48.8</v>
      </c>
      <c r="L43" s="125">
        <v>7.38</v>
      </c>
      <c r="M43" s="125">
        <v>0.28000000000000003</v>
      </c>
    </row>
    <row r="44" spans="1:13">
      <c r="A44" s="66">
        <v>15</v>
      </c>
      <c r="B44" s="65" t="s">
        <v>163</v>
      </c>
      <c r="C44" s="64" t="s">
        <v>465</v>
      </c>
      <c r="D44" s="63" t="s">
        <v>450</v>
      </c>
      <c r="E44" s="66">
        <v>2</v>
      </c>
      <c r="F44" s="125">
        <v>31.1</v>
      </c>
      <c r="G44" s="125">
        <v>31.1</v>
      </c>
      <c r="H44" s="125"/>
      <c r="I44" s="125"/>
      <c r="J44" s="125">
        <v>62.2</v>
      </c>
      <c r="K44" s="125">
        <v>62.2</v>
      </c>
      <c r="L44" s="125"/>
      <c r="M44" s="125"/>
    </row>
    <row r="45" spans="1:13" ht="36">
      <c r="A45" s="66">
        <v>16</v>
      </c>
      <c r="B45" s="65" t="s">
        <v>466</v>
      </c>
      <c r="C45" s="64" t="s">
        <v>467</v>
      </c>
      <c r="D45" s="63" t="s">
        <v>454</v>
      </c>
      <c r="E45" s="66">
        <v>4</v>
      </c>
      <c r="F45" s="125">
        <v>255.97</v>
      </c>
      <c r="G45" s="125">
        <v>14.84</v>
      </c>
      <c r="H45" s="125">
        <v>1.1299999999999999</v>
      </c>
      <c r="I45" s="125"/>
      <c r="J45" s="125">
        <v>1023.88</v>
      </c>
      <c r="K45" s="125">
        <v>59.36</v>
      </c>
      <c r="L45" s="125">
        <v>4.5199999999999996</v>
      </c>
      <c r="M45" s="125"/>
    </row>
    <row r="46" spans="1:13">
      <c r="A46" s="66">
        <v>16.100000000000001</v>
      </c>
      <c r="B46" s="65" t="s">
        <v>163</v>
      </c>
      <c r="C46" s="64" t="s">
        <v>468</v>
      </c>
      <c r="D46" s="63" t="s">
        <v>450</v>
      </c>
      <c r="E46" s="66">
        <v>2</v>
      </c>
      <c r="F46" s="125">
        <v>9.33</v>
      </c>
      <c r="G46" s="125">
        <v>9.33</v>
      </c>
      <c r="H46" s="125"/>
      <c r="I46" s="125"/>
      <c r="J46" s="125">
        <v>18.66</v>
      </c>
      <c r="K46" s="125">
        <v>18.66</v>
      </c>
      <c r="L46" s="125"/>
      <c r="M46" s="125"/>
    </row>
    <row r="47" spans="1:13">
      <c r="A47" s="66">
        <v>16.2</v>
      </c>
      <c r="B47" s="65" t="s">
        <v>163</v>
      </c>
      <c r="C47" s="64" t="s">
        <v>469</v>
      </c>
      <c r="D47" s="63" t="s">
        <v>450</v>
      </c>
      <c r="E47" s="66">
        <v>2</v>
      </c>
      <c r="F47" s="125">
        <v>9.33</v>
      </c>
      <c r="G47" s="125">
        <v>9.33</v>
      </c>
      <c r="H47" s="125"/>
      <c r="I47" s="125"/>
      <c r="J47" s="125">
        <v>18.66</v>
      </c>
      <c r="K47" s="125">
        <v>18.66</v>
      </c>
      <c r="L47" s="125"/>
      <c r="M47" s="125"/>
    </row>
    <row r="48" spans="1:13">
      <c r="A48" s="66">
        <v>16.3</v>
      </c>
      <c r="B48" s="65" t="s">
        <v>163</v>
      </c>
      <c r="C48" s="64" t="s">
        <v>470</v>
      </c>
      <c r="D48" s="63" t="s">
        <v>450</v>
      </c>
      <c r="E48" s="66">
        <v>2</v>
      </c>
      <c r="F48" s="125">
        <v>9.33</v>
      </c>
      <c r="G48" s="125">
        <v>9.33</v>
      </c>
      <c r="H48" s="125"/>
      <c r="I48" s="125"/>
      <c r="J48" s="125">
        <v>18.66</v>
      </c>
      <c r="K48" s="125">
        <v>18.66</v>
      </c>
      <c r="L48" s="125"/>
      <c r="M48" s="125"/>
    </row>
    <row r="49" spans="1:13">
      <c r="A49" s="66">
        <v>16.399999999999999</v>
      </c>
      <c r="B49" s="65" t="s">
        <v>163</v>
      </c>
      <c r="C49" s="64" t="s">
        <v>471</v>
      </c>
      <c r="D49" s="63" t="s">
        <v>450</v>
      </c>
      <c r="E49" s="66">
        <v>2</v>
      </c>
      <c r="F49" s="125">
        <v>20</v>
      </c>
      <c r="G49" s="125">
        <v>20</v>
      </c>
      <c r="H49" s="125"/>
      <c r="I49" s="125"/>
      <c r="J49" s="125">
        <v>40</v>
      </c>
      <c r="K49" s="125">
        <v>40</v>
      </c>
      <c r="L49" s="125"/>
      <c r="M49" s="125"/>
    </row>
    <row r="50" spans="1:13" ht="36">
      <c r="A50" s="66">
        <v>17</v>
      </c>
      <c r="B50" s="65" t="s">
        <v>472</v>
      </c>
      <c r="C50" s="64" t="s">
        <v>473</v>
      </c>
      <c r="D50" s="63" t="s">
        <v>454</v>
      </c>
      <c r="E50" s="66">
        <v>4</v>
      </c>
      <c r="F50" s="125">
        <v>283.55</v>
      </c>
      <c r="G50" s="125">
        <v>22.06</v>
      </c>
      <c r="H50" s="125">
        <v>3.77</v>
      </c>
      <c r="I50" s="125">
        <v>0.14000000000000001</v>
      </c>
      <c r="J50" s="125">
        <v>1134.2</v>
      </c>
      <c r="K50" s="125">
        <v>88.24</v>
      </c>
      <c r="L50" s="125">
        <v>15.08</v>
      </c>
      <c r="M50" s="125">
        <v>0.56000000000000005</v>
      </c>
    </row>
    <row r="51" spans="1:13" ht="24">
      <c r="A51" s="66">
        <v>18</v>
      </c>
      <c r="B51" s="65" t="s">
        <v>474</v>
      </c>
      <c r="C51" s="64" t="s">
        <v>475</v>
      </c>
      <c r="D51" s="63" t="s">
        <v>476</v>
      </c>
      <c r="E51" s="66">
        <v>2.1</v>
      </c>
      <c r="F51" s="125">
        <v>88.72</v>
      </c>
      <c r="G51" s="125">
        <v>33.090000000000003</v>
      </c>
      <c r="H51" s="125">
        <v>2.42</v>
      </c>
      <c r="I51" s="125">
        <v>0.14000000000000001</v>
      </c>
      <c r="J51" s="125">
        <v>186.31</v>
      </c>
      <c r="K51" s="125">
        <v>69.489999999999995</v>
      </c>
      <c r="L51" s="125">
        <v>5.08</v>
      </c>
      <c r="M51" s="125">
        <v>0.28999999999999998</v>
      </c>
    </row>
    <row r="52" spans="1:13">
      <c r="A52" s="66">
        <v>19</v>
      </c>
      <c r="B52" s="65" t="s">
        <v>163</v>
      </c>
      <c r="C52" s="64" t="s">
        <v>477</v>
      </c>
      <c r="D52" s="63" t="s">
        <v>170</v>
      </c>
      <c r="E52" s="66">
        <v>60</v>
      </c>
      <c r="F52" s="125">
        <v>2.63</v>
      </c>
      <c r="G52" s="125">
        <v>2.63</v>
      </c>
      <c r="H52" s="125"/>
      <c r="I52" s="125"/>
      <c r="J52" s="125">
        <v>157.80000000000001</v>
      </c>
      <c r="K52" s="125">
        <v>157.80000000000001</v>
      </c>
      <c r="L52" s="125"/>
      <c r="M52" s="125"/>
    </row>
    <row r="53" spans="1:13">
      <c r="A53" s="66">
        <v>20</v>
      </c>
      <c r="B53" s="65" t="s">
        <v>163</v>
      </c>
      <c r="C53" s="64" t="s">
        <v>478</v>
      </c>
      <c r="D53" s="63" t="s">
        <v>170</v>
      </c>
      <c r="E53" s="66">
        <v>110</v>
      </c>
      <c r="F53" s="125">
        <v>3.77</v>
      </c>
      <c r="G53" s="125">
        <v>3.77</v>
      </c>
      <c r="H53" s="125"/>
      <c r="I53" s="125"/>
      <c r="J53" s="125">
        <v>414.7</v>
      </c>
      <c r="K53" s="125">
        <v>414.7</v>
      </c>
      <c r="L53" s="125"/>
      <c r="M53" s="125"/>
    </row>
    <row r="54" spans="1:13">
      <c r="A54" s="66">
        <v>21</v>
      </c>
      <c r="B54" s="65" t="s">
        <v>163</v>
      </c>
      <c r="C54" s="64" t="s">
        <v>479</v>
      </c>
      <c r="D54" s="63" t="s">
        <v>170</v>
      </c>
      <c r="E54" s="66">
        <v>20</v>
      </c>
      <c r="F54" s="125">
        <v>5</v>
      </c>
      <c r="G54" s="125">
        <v>5</v>
      </c>
      <c r="H54" s="125"/>
      <c r="I54" s="125"/>
      <c r="J54" s="125">
        <v>100</v>
      </c>
      <c r="K54" s="125">
        <v>100</v>
      </c>
      <c r="L54" s="125"/>
      <c r="M54" s="125"/>
    </row>
    <row r="55" spans="1:13">
      <c r="A55" s="66">
        <v>22</v>
      </c>
      <c r="B55" s="65" t="s">
        <v>163</v>
      </c>
      <c r="C55" s="64" t="s">
        <v>480</v>
      </c>
      <c r="D55" s="63" t="s">
        <v>170</v>
      </c>
      <c r="E55" s="66">
        <v>20</v>
      </c>
      <c r="F55" s="125">
        <v>8</v>
      </c>
      <c r="G55" s="125">
        <v>8</v>
      </c>
      <c r="H55" s="125"/>
      <c r="I55" s="125"/>
      <c r="J55" s="125">
        <v>160</v>
      </c>
      <c r="K55" s="125">
        <v>160</v>
      </c>
      <c r="L55" s="125"/>
      <c r="M55" s="125"/>
    </row>
    <row r="56" spans="1:13">
      <c r="A56" s="66">
        <v>23</v>
      </c>
      <c r="B56" s="65" t="s">
        <v>163</v>
      </c>
      <c r="C56" s="64" t="s">
        <v>481</v>
      </c>
      <c r="D56" s="63" t="s">
        <v>170</v>
      </c>
      <c r="E56" s="66">
        <v>20</v>
      </c>
      <c r="F56" s="125">
        <v>1.55</v>
      </c>
      <c r="G56" s="125">
        <v>1.55</v>
      </c>
      <c r="H56" s="125"/>
      <c r="I56" s="125"/>
      <c r="J56" s="125">
        <v>31</v>
      </c>
      <c r="K56" s="125">
        <v>31</v>
      </c>
      <c r="L56" s="125"/>
      <c r="M56" s="125"/>
    </row>
    <row r="57" spans="1:13" ht="19.149999999999999" customHeight="1">
      <c r="A57" s="153" t="s">
        <v>482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</row>
    <row r="58" spans="1:13" ht="48">
      <c r="A58" s="66">
        <v>24</v>
      </c>
      <c r="B58" s="65" t="s">
        <v>483</v>
      </c>
      <c r="C58" s="64" t="s">
        <v>484</v>
      </c>
      <c r="D58" s="63" t="s">
        <v>112</v>
      </c>
      <c r="E58" s="63">
        <v>0.09</v>
      </c>
      <c r="F58" s="125">
        <v>1357.56</v>
      </c>
      <c r="G58" s="125">
        <v>1357.56</v>
      </c>
      <c r="H58" s="125"/>
      <c r="I58" s="125"/>
      <c r="J58" s="125">
        <v>122.18</v>
      </c>
      <c r="K58" s="125">
        <v>122.18</v>
      </c>
      <c r="L58" s="125"/>
      <c r="M58" s="125"/>
    </row>
    <row r="59" spans="1:13" ht="24">
      <c r="A59" s="66">
        <v>25</v>
      </c>
      <c r="B59" s="65" t="s">
        <v>485</v>
      </c>
      <c r="C59" s="64" t="s">
        <v>486</v>
      </c>
      <c r="D59" s="63" t="s">
        <v>487</v>
      </c>
      <c r="E59" s="63">
        <v>1.2</v>
      </c>
      <c r="F59" s="125">
        <v>853.77</v>
      </c>
      <c r="G59" s="125">
        <v>100.58</v>
      </c>
      <c r="H59" s="125">
        <v>60.15</v>
      </c>
      <c r="I59" s="125">
        <v>2.57</v>
      </c>
      <c r="J59" s="125">
        <v>1024.52</v>
      </c>
      <c r="K59" s="125">
        <v>120.7</v>
      </c>
      <c r="L59" s="125">
        <v>72.180000000000007</v>
      </c>
      <c r="M59" s="125">
        <v>3.08</v>
      </c>
    </row>
    <row r="60" spans="1:13" ht="24">
      <c r="A60" s="66">
        <v>26</v>
      </c>
      <c r="B60" s="65" t="s">
        <v>488</v>
      </c>
      <c r="C60" s="64" t="s">
        <v>489</v>
      </c>
      <c r="D60" s="63" t="s">
        <v>476</v>
      </c>
      <c r="E60" s="63">
        <v>0.125</v>
      </c>
      <c r="F60" s="125">
        <v>1082.21</v>
      </c>
      <c r="G60" s="125">
        <v>156.04</v>
      </c>
      <c r="H60" s="125">
        <v>78.58</v>
      </c>
      <c r="I60" s="125">
        <v>2.97</v>
      </c>
      <c r="J60" s="125">
        <v>135.28</v>
      </c>
      <c r="K60" s="125">
        <v>19.510000000000002</v>
      </c>
      <c r="L60" s="125">
        <v>9.82</v>
      </c>
      <c r="M60" s="125">
        <v>0.37</v>
      </c>
    </row>
    <row r="61" spans="1:13" ht="24">
      <c r="A61" s="66">
        <v>26.1</v>
      </c>
      <c r="B61" s="65" t="s">
        <v>488</v>
      </c>
      <c r="C61" s="64" t="s">
        <v>489</v>
      </c>
      <c r="D61" s="63" t="s">
        <v>476</v>
      </c>
      <c r="E61" s="66">
        <v>0.6</v>
      </c>
      <c r="F61" s="125">
        <v>1082.21</v>
      </c>
      <c r="G61" s="125">
        <v>156.04</v>
      </c>
      <c r="H61" s="125">
        <v>78.58</v>
      </c>
      <c r="I61" s="125">
        <v>2.97</v>
      </c>
      <c r="J61" s="125">
        <v>649.33000000000004</v>
      </c>
      <c r="K61" s="125">
        <v>93.62</v>
      </c>
      <c r="L61" s="125">
        <v>47.15</v>
      </c>
      <c r="M61" s="125">
        <v>1.78</v>
      </c>
    </row>
    <row r="62" spans="1:13">
      <c r="A62" s="151" t="s">
        <v>557</v>
      </c>
      <c r="B62" s="161"/>
      <c r="C62" s="161"/>
      <c r="D62" s="161"/>
      <c r="E62" s="161"/>
      <c r="F62" s="161"/>
      <c r="G62" s="161"/>
      <c r="H62" s="161"/>
      <c r="I62" s="161"/>
      <c r="J62" s="126">
        <v>7343</v>
      </c>
      <c r="K62" s="126">
        <v>2371.52</v>
      </c>
      <c r="L62" s="126">
        <v>240.97</v>
      </c>
      <c r="M62" s="126">
        <v>27.01</v>
      </c>
    </row>
    <row r="63" spans="1:13">
      <c r="A63" s="151" t="s">
        <v>558</v>
      </c>
      <c r="B63" s="161"/>
      <c r="C63" s="161"/>
      <c r="D63" s="161"/>
      <c r="E63" s="161"/>
      <c r="F63" s="161"/>
      <c r="G63" s="161"/>
      <c r="H63" s="161"/>
      <c r="I63" s="161"/>
      <c r="J63" s="126">
        <f>J62/108.62*64.3</f>
        <v>4346.850487939605</v>
      </c>
      <c r="K63" s="126">
        <f>K62/108.62*64.3</f>
        <v>1403.8734671331244</v>
      </c>
      <c r="L63" s="126">
        <f>L62/108.62*64.3</f>
        <v>142.64749585711655</v>
      </c>
      <c r="M63" s="126">
        <f>M62/108.62*64.3</f>
        <v>15.989164058184496</v>
      </c>
    </row>
    <row r="64" spans="1:13">
      <c r="A64" s="151" t="s">
        <v>95</v>
      </c>
      <c r="B64" s="161"/>
      <c r="C64" s="161"/>
      <c r="D64" s="161"/>
      <c r="E64" s="161"/>
      <c r="F64" s="161"/>
      <c r="G64" s="161"/>
      <c r="H64" s="161"/>
      <c r="I64" s="161"/>
      <c r="J64" s="127">
        <f>1921.23/108.62*64.3</f>
        <v>1137.3143896151721</v>
      </c>
      <c r="K64" s="125"/>
      <c r="L64" s="125"/>
      <c r="M64" s="125"/>
    </row>
    <row r="65" spans="1:14">
      <c r="A65" s="151" t="s">
        <v>94</v>
      </c>
      <c r="B65" s="161"/>
      <c r="C65" s="161"/>
      <c r="D65" s="161"/>
      <c r="E65" s="161"/>
      <c r="F65" s="161"/>
      <c r="G65" s="161"/>
      <c r="H65" s="161"/>
      <c r="I65" s="161"/>
      <c r="J65" s="127">
        <f>1304.41/108.62*64.3</f>
        <v>772.17421285214516</v>
      </c>
      <c r="K65" s="125"/>
      <c r="L65" s="125"/>
      <c r="M65" s="125"/>
    </row>
    <row r="66" spans="1:14">
      <c r="A66" s="153" t="s">
        <v>93</v>
      </c>
      <c r="B66" s="161"/>
      <c r="C66" s="161"/>
      <c r="D66" s="161"/>
      <c r="E66" s="161"/>
      <c r="F66" s="161"/>
      <c r="G66" s="161"/>
      <c r="H66" s="161"/>
      <c r="I66" s="161"/>
      <c r="J66" s="125"/>
      <c r="K66" s="125"/>
      <c r="L66" s="125"/>
      <c r="M66" s="125"/>
    </row>
    <row r="67" spans="1:14">
      <c r="A67" s="151" t="s">
        <v>490</v>
      </c>
      <c r="B67" s="161"/>
      <c r="C67" s="161"/>
      <c r="D67" s="161"/>
      <c r="E67" s="161"/>
      <c r="F67" s="161"/>
      <c r="G67" s="161"/>
      <c r="H67" s="161"/>
      <c r="I67" s="161"/>
      <c r="J67" s="127">
        <f>251.99/108.62*64.3</f>
        <v>149.17102743509483</v>
      </c>
      <c r="K67" s="125"/>
      <c r="L67" s="125"/>
      <c r="M67" s="125"/>
    </row>
    <row r="68" spans="1:14">
      <c r="A68" s="151" t="s">
        <v>491</v>
      </c>
      <c r="B68" s="161"/>
      <c r="C68" s="161"/>
      <c r="D68" s="161"/>
      <c r="E68" s="161"/>
      <c r="F68" s="161"/>
      <c r="G68" s="161"/>
      <c r="H68" s="161"/>
      <c r="I68" s="161"/>
      <c r="J68" s="127">
        <f>10316.65/108.62*64.3</f>
        <v>6107.1680629718276</v>
      </c>
      <c r="K68" s="125"/>
      <c r="L68" s="125"/>
      <c r="M68" s="125"/>
      <c r="N68" s="131"/>
    </row>
    <row r="69" spans="1:14">
      <c r="A69" s="158" t="s">
        <v>492</v>
      </c>
      <c r="B69" s="159"/>
      <c r="C69" s="159"/>
      <c r="D69" s="159"/>
      <c r="E69" s="159"/>
      <c r="F69" s="159"/>
      <c r="G69" s="159"/>
      <c r="H69" s="159"/>
      <c r="I69" s="160"/>
      <c r="J69" s="128">
        <f>J63+J64+J65</f>
        <v>6256.3390904069229</v>
      </c>
      <c r="K69" s="125"/>
      <c r="L69" s="125"/>
      <c r="M69" s="125"/>
    </row>
  </sheetData>
  <mergeCells count="26">
    <mergeCell ref="E17:F17"/>
    <mergeCell ref="E18:F18"/>
    <mergeCell ref="E19:F19"/>
    <mergeCell ref="E20:F20"/>
    <mergeCell ref="E21:F21"/>
    <mergeCell ref="A24:A26"/>
    <mergeCell ref="B24:B26"/>
    <mergeCell ref="C24:C26"/>
    <mergeCell ref="D24:D26"/>
    <mergeCell ref="E24:E26"/>
    <mergeCell ref="F24:I24"/>
    <mergeCell ref="J24:M24"/>
    <mergeCell ref="F25:F26"/>
    <mergeCell ref="G25:I25"/>
    <mergeCell ref="J25:J26"/>
    <mergeCell ref="K25:M25"/>
    <mergeCell ref="A69:I69"/>
    <mergeCell ref="A67:I67"/>
    <mergeCell ref="A68:I68"/>
    <mergeCell ref="A28:M28"/>
    <mergeCell ref="A57:M57"/>
    <mergeCell ref="A62:I62"/>
    <mergeCell ref="A64:I64"/>
    <mergeCell ref="A65:I65"/>
    <mergeCell ref="A66:I66"/>
    <mergeCell ref="A63:I63"/>
  </mergeCells>
  <pageMargins left="0.39370078740157483" right="0" top="0.51181102362204722" bottom="0.39370078740157483" header="0.31496062992125984" footer="0.19685039370078741"/>
  <pageSetup paperSize="9" fitToHeight="100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20"/>
  <sheetViews>
    <sheetView showGridLines="0" workbookViewId="0">
      <selection activeCell="C25" sqref="C25"/>
    </sheetView>
  </sheetViews>
  <sheetFormatPr defaultRowHeight="12.75"/>
  <cols>
    <col min="1" max="1" width="5" style="17" customWidth="1"/>
    <col min="2" max="2" width="17.85546875" style="1" customWidth="1"/>
    <col min="3" max="3" width="48.42578125" style="2" customWidth="1"/>
    <col min="4" max="4" width="12" style="2" hidden="1" customWidth="1"/>
    <col min="5" max="5" width="12.28515625" style="8" customWidth="1"/>
    <col min="6" max="6" width="12.28515625" style="8" hidden="1" customWidth="1"/>
    <col min="7" max="7" width="11" style="8" customWidth="1"/>
    <col min="8" max="8" width="12.7109375" style="8" customWidth="1"/>
    <col min="9" max="9" width="8" style="8" customWidth="1"/>
    <col min="10" max="10" width="13.42578125" style="8" customWidth="1"/>
    <col min="11" max="11" width="12.140625" customWidth="1"/>
    <col min="12" max="12" width="9.5703125" customWidth="1"/>
    <col min="13" max="13" width="10.5703125" customWidth="1"/>
    <col min="14" max="14" width="9.5703125" customWidth="1"/>
    <col min="15" max="15" width="9.140625" customWidth="1"/>
  </cols>
  <sheetData>
    <row r="1" spans="1:10">
      <c r="I1" s="3"/>
      <c r="J1" s="3"/>
    </row>
    <row r="2" spans="1:10">
      <c r="E2" s="11" t="s">
        <v>493</v>
      </c>
      <c r="F2" s="11"/>
      <c r="H2" s="3"/>
      <c r="I2" s="3"/>
      <c r="J2" s="3"/>
    </row>
    <row r="3" spans="1:10">
      <c r="E3" s="12"/>
      <c r="F3" s="12"/>
      <c r="H3" s="3"/>
      <c r="I3" s="3"/>
      <c r="J3" s="3"/>
    </row>
    <row r="4" spans="1:10">
      <c r="B4" s="89"/>
      <c r="C4" s="90"/>
      <c r="D4" s="90"/>
      <c r="E4" s="6" t="s">
        <v>414</v>
      </c>
      <c r="F4" s="6"/>
      <c r="G4" s="90"/>
      <c r="H4" s="6"/>
      <c r="I4" s="6"/>
      <c r="J4" s="3"/>
    </row>
    <row r="5" spans="1:10">
      <c r="E5" s="16" t="s">
        <v>9</v>
      </c>
      <c r="F5" s="16"/>
      <c r="H5" s="3"/>
      <c r="I5" s="3"/>
      <c r="J5" s="3"/>
    </row>
    <row r="6" spans="1:10">
      <c r="E6" s="3"/>
      <c r="F6" s="3"/>
      <c r="G6" s="3"/>
      <c r="H6" s="3"/>
      <c r="I6" s="3"/>
      <c r="J6" s="18"/>
    </row>
    <row r="7" spans="1:10" ht="12.75" customHeight="1">
      <c r="A7" s="137" t="s">
        <v>11</v>
      </c>
      <c r="B7" s="145" t="s">
        <v>12</v>
      </c>
      <c r="C7" s="137" t="s">
        <v>13</v>
      </c>
      <c r="D7" s="20"/>
      <c r="E7" s="136" t="s">
        <v>14</v>
      </c>
      <c r="F7" s="136"/>
      <c r="G7" s="136"/>
      <c r="H7" s="136"/>
      <c r="I7" s="136"/>
      <c r="J7" s="137" t="s">
        <v>15</v>
      </c>
    </row>
    <row r="8" spans="1:10">
      <c r="A8" s="137"/>
      <c r="B8" s="145"/>
      <c r="C8" s="137"/>
      <c r="D8" s="20"/>
      <c r="E8" s="137" t="s">
        <v>16</v>
      </c>
      <c r="F8" s="20"/>
      <c r="G8" s="137" t="s">
        <v>17</v>
      </c>
      <c r="H8" s="137" t="s">
        <v>18</v>
      </c>
      <c r="I8" s="137" t="s">
        <v>19</v>
      </c>
      <c r="J8" s="137"/>
    </row>
    <row r="9" spans="1:10">
      <c r="A9" s="137"/>
      <c r="B9" s="145"/>
      <c r="C9" s="137"/>
      <c r="D9" s="20"/>
      <c r="E9" s="137"/>
      <c r="F9" s="20"/>
      <c r="G9" s="137"/>
      <c r="H9" s="137"/>
      <c r="I9" s="137"/>
      <c r="J9" s="137"/>
    </row>
    <row r="10" spans="1:10">
      <c r="A10" s="137"/>
      <c r="B10" s="145"/>
      <c r="C10" s="137"/>
      <c r="D10" s="20"/>
      <c r="E10" s="137"/>
      <c r="F10" s="20"/>
      <c r="G10" s="137"/>
      <c r="H10" s="137"/>
      <c r="I10" s="137"/>
      <c r="J10" s="137"/>
    </row>
    <row r="11" spans="1:10">
      <c r="A11" s="48">
        <v>1</v>
      </c>
      <c r="B11" s="19" t="s">
        <v>494</v>
      </c>
      <c r="C11" s="91" t="s">
        <v>495</v>
      </c>
      <c r="D11" s="20"/>
      <c r="E11" s="92">
        <f>'Тип 2'!J213*2</f>
        <v>971274.18</v>
      </c>
      <c r="F11" s="93"/>
      <c r="G11" s="94"/>
      <c r="H11" s="94"/>
      <c r="I11" s="94"/>
      <c r="J11" s="94">
        <f>E11+G11+H11+I11</f>
        <v>971274.18</v>
      </c>
    </row>
    <row r="12" spans="1:10" ht="25.5">
      <c r="A12" s="48">
        <v>2</v>
      </c>
      <c r="B12" s="19" t="s">
        <v>496</v>
      </c>
      <c r="C12" s="91" t="s">
        <v>497</v>
      </c>
      <c r="D12" s="20"/>
      <c r="E12" s="92">
        <f>'ЭО тип 2 '!J67*2</f>
        <v>400.32585527527158</v>
      </c>
      <c r="F12" s="93"/>
      <c r="G12" s="92">
        <f>'ЭО тип 2 '!J68*2</f>
        <v>16389.625520162033</v>
      </c>
      <c r="H12" s="94"/>
      <c r="I12" s="94"/>
      <c r="J12" s="92">
        <f>E12+G12+H12+I12</f>
        <v>16789.951375437304</v>
      </c>
    </row>
    <row r="13" spans="1:10">
      <c r="A13" s="48"/>
      <c r="B13" s="19"/>
      <c r="C13" s="95" t="s">
        <v>419</v>
      </c>
      <c r="D13" s="20"/>
      <c r="E13" s="97">
        <f>E11+E12</f>
        <v>971674.50585527532</v>
      </c>
      <c r="F13" s="96">
        <f>F11+F12</f>
        <v>0</v>
      </c>
      <c r="G13" s="97">
        <f>G11+G12</f>
        <v>16389.625520162033</v>
      </c>
      <c r="H13" s="96"/>
      <c r="I13" s="96"/>
      <c r="J13" s="97">
        <f>J11+J12</f>
        <v>988064.13137543737</v>
      </c>
    </row>
    <row r="14" spans="1:10" ht="25.5">
      <c r="A14" s="48"/>
      <c r="B14" s="44" t="s">
        <v>43</v>
      </c>
      <c r="C14" s="26" t="s">
        <v>44</v>
      </c>
      <c r="D14" s="20"/>
      <c r="E14" s="92">
        <f>E13*0.011</f>
        <v>10688.419564408028</v>
      </c>
      <c r="F14" s="92">
        <f>F13*0.011</f>
        <v>0</v>
      </c>
      <c r="G14" s="92">
        <f>G13*0.011</f>
        <v>180.28588072178235</v>
      </c>
      <c r="H14" s="92"/>
      <c r="I14" s="92"/>
      <c r="J14" s="92">
        <f>J13*0.011</f>
        <v>10868.70544512981</v>
      </c>
    </row>
    <row r="15" spans="1:10">
      <c r="A15" s="48"/>
      <c r="B15" s="19"/>
      <c r="C15" s="95" t="s">
        <v>420</v>
      </c>
      <c r="D15" s="20"/>
      <c r="E15" s="97">
        <f>E13+E14</f>
        <v>982362.92541968334</v>
      </c>
      <c r="F15" s="97">
        <f>F13+F14</f>
        <v>0</v>
      </c>
      <c r="G15" s="97">
        <f>G13+G14</f>
        <v>16569.911400883815</v>
      </c>
      <c r="H15" s="97"/>
      <c r="I15" s="97"/>
      <c r="J15" s="97">
        <f>J13+J14</f>
        <v>998932.83682056714</v>
      </c>
    </row>
    <row r="16" spans="1:10" ht="25.5">
      <c r="A16" s="48"/>
      <c r="B16" s="44" t="s">
        <v>48</v>
      </c>
      <c r="C16" s="26" t="s">
        <v>49</v>
      </c>
      <c r="D16" s="20"/>
      <c r="E16" s="92">
        <f>E15*0.022</f>
        <v>21611.984359233033</v>
      </c>
      <c r="F16" s="92">
        <f>F15*0.022</f>
        <v>0</v>
      </c>
      <c r="G16" s="92">
        <f>G15*0.022</f>
        <v>364.53805081944392</v>
      </c>
      <c r="H16" s="92"/>
      <c r="I16" s="92"/>
      <c r="J16" s="92">
        <f>J15*0.022</f>
        <v>21976.522410052476</v>
      </c>
    </row>
    <row r="17" spans="1:10">
      <c r="A17" s="48"/>
      <c r="B17" s="19"/>
      <c r="C17" s="95" t="s">
        <v>419</v>
      </c>
      <c r="D17" s="20"/>
      <c r="E17" s="97">
        <f>E15+E16</f>
        <v>1003974.9097789164</v>
      </c>
      <c r="F17" s="97">
        <f>F15+F16</f>
        <v>0</v>
      </c>
      <c r="G17" s="97">
        <f>G15+G16</f>
        <v>16934.449451703258</v>
      </c>
      <c r="H17" s="97"/>
      <c r="I17" s="97"/>
      <c r="J17" s="97">
        <f>J15+J16</f>
        <v>1020909.3592306196</v>
      </c>
    </row>
    <row r="18" spans="1:10">
      <c r="J18" s="51"/>
    </row>
    <row r="19" spans="1:10">
      <c r="C19" s="2" t="s">
        <v>70</v>
      </c>
    </row>
    <row r="20" spans="1:10">
      <c r="C20" s="2" t="s">
        <v>71</v>
      </c>
    </row>
  </sheetData>
  <mergeCells count="9">
    <mergeCell ref="A7:A10"/>
    <mergeCell ref="B7:B10"/>
    <mergeCell ref="C7:C10"/>
    <mergeCell ref="E7:I7"/>
    <mergeCell ref="J7:J10"/>
    <mergeCell ref="E8:E10"/>
    <mergeCell ref="G8:G10"/>
    <mergeCell ref="H8:H10"/>
    <mergeCell ref="I8:I10"/>
  </mergeCells>
  <pageMargins left="0.78740157480314965" right="0.39370078740157483" top="0.43307086614173229" bottom="0.47244094488188981" header="0.23622047244094491" footer="0.2362204724409449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430"/>
  <sheetViews>
    <sheetView showGridLines="0" zoomScaleNormal="75" zoomScaleSheetLayoutView="75" workbookViewId="0">
      <selection activeCell="H6" sqref="H6"/>
    </sheetView>
  </sheetViews>
  <sheetFormatPr defaultRowHeight="12.75" outlineLevelRow="2"/>
  <cols>
    <col min="1" max="1" width="3.28515625" style="57" customWidth="1"/>
    <col min="2" max="2" width="9.7109375" style="56" customWidth="1"/>
    <col min="3" max="3" width="34.28515625" style="55" customWidth="1"/>
    <col min="4" max="4" width="7.7109375" style="54" customWidth="1"/>
    <col min="5" max="5" width="11.7109375" style="53" customWidth="1"/>
    <col min="6" max="6" width="7.7109375" style="52" customWidth="1"/>
    <col min="7" max="9" width="6.7109375" style="52" customWidth="1"/>
    <col min="10" max="10" width="7.7109375" style="52" customWidth="1"/>
    <col min="11" max="17" width="6.7109375" style="52" customWidth="1"/>
  </cols>
  <sheetData>
    <row r="1" spans="1:18" outlineLevel="2">
      <c r="A1" s="88" t="s">
        <v>366</v>
      </c>
      <c r="C1" s="72"/>
      <c r="D1" s="71"/>
      <c r="E1" s="17"/>
      <c r="F1" s="8"/>
      <c r="G1" s="8"/>
      <c r="H1" s="8"/>
      <c r="I1" s="8"/>
      <c r="J1" s="8"/>
      <c r="K1" s="8"/>
      <c r="L1" s="8"/>
      <c r="M1" s="87" t="s">
        <v>365</v>
      </c>
      <c r="O1" s="8"/>
      <c r="P1" s="8"/>
      <c r="Q1" s="8"/>
    </row>
    <row r="2" spans="1:18" outlineLevel="1">
      <c r="A2" s="1"/>
      <c r="C2" s="72"/>
      <c r="D2" s="71"/>
      <c r="E2" s="17"/>
      <c r="F2" s="8"/>
      <c r="G2" s="8"/>
      <c r="H2" s="8"/>
      <c r="I2" s="8"/>
      <c r="J2" s="8"/>
      <c r="K2" s="8"/>
      <c r="L2" s="8"/>
      <c r="M2" s="1"/>
      <c r="O2" s="8"/>
      <c r="P2" s="8"/>
      <c r="Q2" s="8"/>
    </row>
    <row r="3" spans="1:18" outlineLevel="1">
      <c r="A3" s="1"/>
      <c r="C3" s="72"/>
      <c r="D3" s="71"/>
      <c r="E3" s="17"/>
      <c r="F3" s="8"/>
      <c r="G3" s="8"/>
      <c r="H3" s="8"/>
      <c r="I3" s="8"/>
      <c r="J3" s="8"/>
      <c r="K3" s="8"/>
      <c r="L3" s="8"/>
      <c r="M3" s="1"/>
      <c r="O3" s="8"/>
      <c r="P3" s="8"/>
      <c r="Q3" s="8"/>
    </row>
    <row r="4" spans="1:18" outlineLevel="1">
      <c r="A4" s="1" t="s">
        <v>364</v>
      </c>
      <c r="C4" s="72"/>
      <c r="D4" s="71"/>
      <c r="E4" s="17"/>
      <c r="F4" s="8"/>
      <c r="G4" s="8"/>
      <c r="H4" s="8"/>
      <c r="I4" s="8"/>
      <c r="J4" s="8"/>
      <c r="K4" s="8"/>
      <c r="L4" s="8"/>
      <c r="M4" s="1" t="s">
        <v>364</v>
      </c>
      <c r="O4" s="8"/>
      <c r="P4" s="8"/>
      <c r="Q4" s="8"/>
      <c r="R4" s="86"/>
    </row>
    <row r="5" spans="1:18" outlineLevel="1">
      <c r="A5" s="1" t="s">
        <v>363</v>
      </c>
      <c r="C5" s="72"/>
      <c r="D5" s="71"/>
      <c r="E5" s="17"/>
      <c r="F5" s="8"/>
      <c r="G5" s="8"/>
      <c r="H5" s="8"/>
      <c r="I5" s="8"/>
      <c r="J5" s="8"/>
      <c r="K5" s="8"/>
      <c r="L5" s="8"/>
      <c r="M5" s="2" t="s">
        <v>362</v>
      </c>
      <c r="O5" s="8"/>
      <c r="P5" s="8"/>
      <c r="Q5" s="8"/>
    </row>
    <row r="6" spans="1:18">
      <c r="A6" s="17"/>
      <c r="B6" s="1"/>
      <c r="C6" s="72"/>
      <c r="D6" s="71"/>
      <c r="E6" s="76"/>
      <c r="F6" s="79"/>
      <c r="G6" s="79"/>
      <c r="H6" s="108" t="s">
        <v>414</v>
      </c>
      <c r="I6" s="79"/>
      <c r="J6" s="79"/>
      <c r="K6" s="8"/>
      <c r="L6" s="8"/>
      <c r="M6" s="8"/>
      <c r="N6" s="8"/>
      <c r="O6" s="8"/>
      <c r="P6" s="8"/>
      <c r="Q6" s="8"/>
    </row>
    <row r="7" spans="1:18">
      <c r="A7" s="17"/>
      <c r="B7" s="1"/>
      <c r="C7" s="72"/>
      <c r="D7" s="71"/>
      <c r="E7" s="85"/>
      <c r="F7" s="79"/>
      <c r="G7" s="79"/>
      <c r="H7" s="103" t="s">
        <v>9</v>
      </c>
      <c r="I7" s="103"/>
      <c r="J7" s="79"/>
      <c r="K7" s="8"/>
      <c r="L7" s="8"/>
      <c r="M7" s="8"/>
      <c r="N7" s="8"/>
      <c r="O7" s="8"/>
      <c r="P7" s="8"/>
      <c r="Q7" s="8"/>
    </row>
    <row r="8" spans="1:18">
      <c r="A8" s="17"/>
      <c r="B8" s="1"/>
      <c r="C8" s="72"/>
      <c r="D8" s="71"/>
      <c r="E8" s="7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>
      <c r="A9" s="17"/>
      <c r="B9" s="1"/>
      <c r="C9" s="72"/>
      <c r="D9" s="71"/>
      <c r="E9" s="76"/>
      <c r="F9" s="8"/>
      <c r="G9" s="8"/>
      <c r="H9" s="84" t="s">
        <v>361</v>
      </c>
      <c r="I9" s="84"/>
      <c r="J9" s="8"/>
      <c r="K9" s="8"/>
      <c r="L9" s="8"/>
      <c r="M9" s="8"/>
      <c r="N9" s="8"/>
      <c r="O9" s="8"/>
      <c r="P9" s="8"/>
      <c r="Q9" s="8"/>
    </row>
    <row r="10" spans="1:18">
      <c r="A10" s="17"/>
      <c r="B10" s="1"/>
      <c r="C10" s="72"/>
      <c r="D10" s="71"/>
      <c r="E10" s="76"/>
      <c r="F10" s="8"/>
      <c r="G10" s="8"/>
      <c r="H10" s="17" t="s">
        <v>360</v>
      </c>
      <c r="I10" s="17"/>
      <c r="J10" s="8"/>
      <c r="K10" s="8"/>
      <c r="L10" s="8"/>
      <c r="M10" s="8"/>
      <c r="N10" s="8"/>
      <c r="O10" s="8"/>
      <c r="P10" s="8"/>
      <c r="Q10" s="8"/>
    </row>
    <row r="11" spans="1:18">
      <c r="A11" s="17"/>
      <c r="B11" s="1"/>
      <c r="C11" s="72"/>
      <c r="D11" s="71"/>
      <c r="E11" s="7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17"/>
      <c r="B12" s="1"/>
      <c r="C12" s="83" t="s">
        <v>359</v>
      </c>
      <c r="D12" s="5" t="s">
        <v>563</v>
      </c>
      <c r="E12" s="74"/>
      <c r="F12" s="8"/>
      <c r="G12" s="8"/>
      <c r="H12" s="17"/>
      <c r="I12" s="8"/>
      <c r="J12" s="8"/>
      <c r="K12" s="10"/>
      <c r="L12" s="10"/>
      <c r="M12" s="8"/>
      <c r="N12" s="8"/>
      <c r="O12" s="8"/>
      <c r="P12" s="8"/>
      <c r="Q12" s="8"/>
    </row>
    <row r="13" spans="1:18">
      <c r="A13" s="17"/>
      <c r="B13" s="1"/>
      <c r="C13" s="72"/>
      <c r="D13" s="71"/>
      <c r="E13" s="82"/>
      <c r="F13" s="80"/>
      <c r="G13" s="80"/>
      <c r="H13" s="81" t="s">
        <v>358</v>
      </c>
      <c r="I13" s="81"/>
      <c r="J13" s="80"/>
      <c r="K13" s="79"/>
      <c r="L13" s="8"/>
      <c r="M13" s="8"/>
      <c r="N13" s="8"/>
      <c r="O13" s="8"/>
      <c r="P13" s="8"/>
      <c r="Q13" s="8"/>
    </row>
    <row r="14" spans="1:18">
      <c r="A14" s="78"/>
      <c r="B14" s="77"/>
      <c r="C14" s="72"/>
      <c r="D14" s="71"/>
      <c r="E14" s="7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8" ht="14.25">
      <c r="A15" s="17"/>
      <c r="B15" s="1"/>
      <c r="C15" s="72"/>
      <c r="D15" s="74" t="s">
        <v>357</v>
      </c>
      <c r="E15" s="17"/>
      <c r="F15" s="8"/>
      <c r="G15" s="8"/>
      <c r="H15" s="8"/>
      <c r="I15" s="74"/>
      <c r="J15" s="74"/>
      <c r="K15" s="8"/>
      <c r="L15" s="8"/>
      <c r="M15" s="8"/>
      <c r="N15" s="8"/>
      <c r="O15" s="8"/>
      <c r="P15" s="8"/>
      <c r="Q15" s="8"/>
      <c r="R15" s="75"/>
    </row>
    <row r="16" spans="1:18">
      <c r="A16" s="17"/>
      <c r="B16" s="1"/>
      <c r="C16" s="72"/>
      <c r="D16" s="74" t="s">
        <v>356</v>
      </c>
      <c r="E16" s="17"/>
      <c r="F16" s="8"/>
      <c r="G16" s="8"/>
      <c r="H16" s="8"/>
      <c r="I16" s="74"/>
      <c r="J16" s="149" t="s">
        <v>412</v>
      </c>
      <c r="K16" s="150"/>
      <c r="L16" s="2" t="s">
        <v>352</v>
      </c>
      <c r="M16" s="8"/>
      <c r="N16" s="8"/>
      <c r="O16" s="8"/>
      <c r="P16" s="8"/>
      <c r="Q16" s="8"/>
    </row>
    <row r="17" spans="1:17">
      <c r="A17" s="17"/>
      <c r="B17" s="1"/>
      <c r="C17" s="72"/>
      <c r="D17" s="74" t="s">
        <v>354</v>
      </c>
      <c r="E17" s="17"/>
      <c r="F17" s="8"/>
      <c r="G17" s="8"/>
      <c r="H17" s="8"/>
      <c r="I17" s="74"/>
      <c r="J17" s="149" t="s">
        <v>411</v>
      </c>
      <c r="K17" s="150"/>
      <c r="L17" s="2" t="s">
        <v>352</v>
      </c>
      <c r="M17" s="8"/>
      <c r="N17" s="8"/>
      <c r="O17" s="8"/>
      <c r="P17" s="8"/>
      <c r="Q17" s="8"/>
    </row>
    <row r="18" spans="1:17" outlineLevel="1">
      <c r="A18" s="17"/>
      <c r="B18" s="1"/>
      <c r="C18" s="72"/>
      <c r="D18" s="74" t="s">
        <v>351</v>
      </c>
      <c r="E18" s="17"/>
      <c r="F18" s="8"/>
      <c r="G18" s="8"/>
      <c r="H18" s="8"/>
      <c r="I18" s="74"/>
      <c r="J18" s="149" t="s">
        <v>410</v>
      </c>
      <c r="K18" s="150"/>
      <c r="L18" s="2" t="s">
        <v>349</v>
      </c>
      <c r="M18" s="8"/>
      <c r="N18" s="8"/>
      <c r="O18" s="8"/>
      <c r="P18" s="8"/>
      <c r="Q18" s="8"/>
    </row>
    <row r="19" spans="1:17">
      <c r="A19" s="17"/>
      <c r="B19" s="1"/>
      <c r="C19" s="72"/>
      <c r="D19" s="73" t="s">
        <v>409</v>
      </c>
      <c r="E19" s="1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17"/>
      <c r="B20" s="1"/>
      <c r="C20" s="72"/>
      <c r="D20" s="71"/>
      <c r="E20" s="1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2" spans="1:17" ht="18" customHeight="1">
      <c r="A22" s="154" t="s">
        <v>11</v>
      </c>
      <c r="B22" s="156" t="s">
        <v>347</v>
      </c>
      <c r="C22" s="154" t="s">
        <v>346</v>
      </c>
      <c r="D22" s="154" t="s">
        <v>345</v>
      </c>
      <c r="E22" s="154" t="s">
        <v>344</v>
      </c>
      <c r="F22" s="154" t="s">
        <v>343</v>
      </c>
      <c r="G22" s="155"/>
      <c r="H22" s="155"/>
      <c r="I22" s="155"/>
      <c r="J22" s="154" t="s">
        <v>342</v>
      </c>
      <c r="K22" s="155"/>
      <c r="L22" s="155"/>
      <c r="M22" s="155"/>
      <c r="N22" s="154" t="s">
        <v>341</v>
      </c>
      <c r="O22" s="154" t="s">
        <v>340</v>
      </c>
      <c r="P22" s="154" t="s">
        <v>339</v>
      </c>
      <c r="Q22" s="154" t="s">
        <v>338</v>
      </c>
    </row>
    <row r="23" spans="1:17" ht="15.75" customHeight="1">
      <c r="A23" s="155"/>
      <c r="B23" s="157"/>
      <c r="C23" s="137"/>
      <c r="D23" s="154"/>
      <c r="E23" s="155"/>
      <c r="F23" s="154" t="s">
        <v>337</v>
      </c>
      <c r="G23" s="154" t="s">
        <v>336</v>
      </c>
      <c r="H23" s="155"/>
      <c r="I23" s="155"/>
      <c r="J23" s="154" t="s">
        <v>337</v>
      </c>
      <c r="K23" s="154" t="s">
        <v>336</v>
      </c>
      <c r="L23" s="155"/>
      <c r="M23" s="155"/>
      <c r="N23" s="154"/>
      <c r="O23" s="154"/>
      <c r="P23" s="154"/>
      <c r="Q23" s="154"/>
    </row>
    <row r="24" spans="1:17" ht="15.75" customHeight="1">
      <c r="A24" s="155"/>
      <c r="B24" s="157"/>
      <c r="C24" s="137"/>
      <c r="D24" s="154"/>
      <c r="E24" s="155"/>
      <c r="F24" s="155"/>
      <c r="G24" s="69" t="s">
        <v>335</v>
      </c>
      <c r="H24" s="69" t="s">
        <v>334</v>
      </c>
      <c r="I24" s="69" t="s">
        <v>333</v>
      </c>
      <c r="J24" s="155"/>
      <c r="K24" s="69" t="s">
        <v>335</v>
      </c>
      <c r="L24" s="69" t="s">
        <v>334</v>
      </c>
      <c r="M24" s="69" t="s">
        <v>333</v>
      </c>
      <c r="N24" s="154"/>
      <c r="O24" s="154"/>
      <c r="P24" s="154"/>
      <c r="Q24" s="154"/>
    </row>
    <row r="25" spans="1:17">
      <c r="A25" s="66">
        <v>1</v>
      </c>
      <c r="B25" s="70">
        <v>2</v>
      </c>
      <c r="C25" s="69">
        <v>3</v>
      </c>
      <c r="D25" s="69">
        <v>4</v>
      </c>
      <c r="E25" s="66">
        <v>5</v>
      </c>
      <c r="F25" s="68">
        <v>6</v>
      </c>
      <c r="G25" s="68">
        <v>7</v>
      </c>
      <c r="H25" s="68">
        <v>8</v>
      </c>
      <c r="I25" s="68">
        <v>9</v>
      </c>
      <c r="J25" s="68">
        <v>10</v>
      </c>
      <c r="K25" s="68">
        <v>11</v>
      </c>
      <c r="L25" s="68">
        <v>12</v>
      </c>
      <c r="M25" s="68">
        <v>13</v>
      </c>
      <c r="N25" s="68">
        <v>14</v>
      </c>
      <c r="O25" s="68">
        <v>15</v>
      </c>
      <c r="P25" s="68">
        <v>16</v>
      </c>
      <c r="Q25" s="68">
        <v>17</v>
      </c>
    </row>
    <row r="26" spans="1:17" ht="19.149999999999999" customHeight="1">
      <c r="A26" s="139" t="s">
        <v>332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17" ht="19.149999999999999" customHeight="1">
      <c r="A27" s="151" t="s">
        <v>331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</row>
    <row r="28" spans="1:17" ht="36">
      <c r="A28" s="66">
        <v>2</v>
      </c>
      <c r="B28" s="65" t="s">
        <v>330</v>
      </c>
      <c r="C28" s="64" t="s">
        <v>329</v>
      </c>
      <c r="D28" s="63" t="s">
        <v>112</v>
      </c>
      <c r="E28" s="67">
        <v>0.65</v>
      </c>
      <c r="F28" s="60">
        <v>920.4</v>
      </c>
      <c r="G28" s="60">
        <v>920.4</v>
      </c>
      <c r="H28" s="60"/>
      <c r="I28" s="60"/>
      <c r="J28" s="60">
        <v>598.26</v>
      </c>
      <c r="K28" s="60">
        <v>598.26</v>
      </c>
      <c r="L28" s="60"/>
      <c r="M28" s="60"/>
      <c r="N28" s="60">
        <v>118</v>
      </c>
      <c r="O28" s="60">
        <v>76.7</v>
      </c>
      <c r="P28" s="60"/>
      <c r="Q28" s="60"/>
    </row>
    <row r="29" spans="1:17" ht="24">
      <c r="A29" s="66">
        <v>3</v>
      </c>
      <c r="B29" s="65" t="s">
        <v>325</v>
      </c>
      <c r="C29" s="64" t="s">
        <v>324</v>
      </c>
      <c r="D29" s="63" t="s">
        <v>112</v>
      </c>
      <c r="E29" s="67">
        <v>0.26</v>
      </c>
      <c r="F29" s="60">
        <v>663.75</v>
      </c>
      <c r="G29" s="60">
        <v>663.75</v>
      </c>
      <c r="H29" s="60"/>
      <c r="I29" s="60"/>
      <c r="J29" s="60">
        <v>172.58</v>
      </c>
      <c r="K29" s="60">
        <v>172.58</v>
      </c>
      <c r="L29" s="60"/>
      <c r="M29" s="60"/>
      <c r="N29" s="60">
        <v>88.5</v>
      </c>
      <c r="O29" s="60">
        <v>23.01</v>
      </c>
      <c r="P29" s="60"/>
      <c r="Q29" s="60"/>
    </row>
    <row r="30" spans="1:17" ht="48">
      <c r="A30" s="66">
        <v>4</v>
      </c>
      <c r="B30" s="65" t="s">
        <v>323</v>
      </c>
      <c r="C30" s="64" t="s">
        <v>322</v>
      </c>
      <c r="D30" s="63" t="s">
        <v>321</v>
      </c>
      <c r="E30" s="67">
        <v>0.26</v>
      </c>
      <c r="F30" s="60">
        <v>417.61</v>
      </c>
      <c r="G30" s="60">
        <v>106.88</v>
      </c>
      <c r="H30" s="60">
        <v>310.73</v>
      </c>
      <c r="I30" s="60">
        <v>30.58</v>
      </c>
      <c r="J30" s="60">
        <v>108.58</v>
      </c>
      <c r="K30" s="60">
        <v>27.79</v>
      </c>
      <c r="L30" s="60">
        <v>80.790000000000006</v>
      </c>
      <c r="M30" s="60">
        <v>7.95</v>
      </c>
      <c r="N30" s="60">
        <v>12.53</v>
      </c>
      <c r="O30" s="60">
        <v>3.26</v>
      </c>
      <c r="P30" s="60">
        <v>3.04</v>
      </c>
      <c r="Q30" s="60">
        <v>0.79</v>
      </c>
    </row>
    <row r="31" spans="1:17" ht="19.149999999999999" customHeight="1">
      <c r="A31" s="151" t="s">
        <v>328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1:17" ht="36">
      <c r="A32" s="66">
        <v>6</v>
      </c>
      <c r="B32" s="65" t="s">
        <v>327</v>
      </c>
      <c r="C32" s="64" t="s">
        <v>326</v>
      </c>
      <c r="D32" s="63" t="s">
        <v>112</v>
      </c>
      <c r="E32" s="67">
        <v>0.21</v>
      </c>
      <c r="F32" s="60">
        <v>1047.5</v>
      </c>
      <c r="G32" s="60">
        <v>1047.5</v>
      </c>
      <c r="H32" s="60"/>
      <c r="I32" s="60"/>
      <c r="J32" s="60">
        <v>219.98</v>
      </c>
      <c r="K32" s="60">
        <v>219.98</v>
      </c>
      <c r="L32" s="60"/>
      <c r="M32" s="60"/>
      <c r="N32" s="60">
        <v>125</v>
      </c>
      <c r="O32" s="60">
        <v>26.25</v>
      </c>
      <c r="P32" s="60"/>
      <c r="Q32" s="60"/>
    </row>
    <row r="33" spans="1:17" ht="24">
      <c r="A33" s="66">
        <v>7</v>
      </c>
      <c r="B33" s="65" t="s">
        <v>325</v>
      </c>
      <c r="C33" s="64" t="s">
        <v>324</v>
      </c>
      <c r="D33" s="63" t="s">
        <v>112</v>
      </c>
      <c r="E33" s="67">
        <v>0.156</v>
      </c>
      <c r="F33" s="60">
        <v>663.75</v>
      </c>
      <c r="G33" s="60">
        <v>663.75</v>
      </c>
      <c r="H33" s="60"/>
      <c r="I33" s="60"/>
      <c r="J33" s="60">
        <v>103.55</v>
      </c>
      <c r="K33" s="60">
        <v>103.55</v>
      </c>
      <c r="L33" s="60"/>
      <c r="M33" s="60"/>
      <c r="N33" s="60">
        <v>88.5</v>
      </c>
      <c r="O33" s="60">
        <v>13.81</v>
      </c>
      <c r="P33" s="60"/>
      <c r="Q33" s="60"/>
    </row>
    <row r="34" spans="1:17" ht="48">
      <c r="A34" s="66">
        <v>8</v>
      </c>
      <c r="B34" s="65" t="s">
        <v>323</v>
      </c>
      <c r="C34" s="64" t="s">
        <v>322</v>
      </c>
      <c r="D34" s="63" t="s">
        <v>321</v>
      </c>
      <c r="E34" s="67">
        <v>0.156</v>
      </c>
      <c r="F34" s="60">
        <v>417.61</v>
      </c>
      <c r="G34" s="60">
        <v>106.88</v>
      </c>
      <c r="H34" s="60">
        <v>310.73</v>
      </c>
      <c r="I34" s="60">
        <v>30.58</v>
      </c>
      <c r="J34" s="60">
        <v>65.150000000000006</v>
      </c>
      <c r="K34" s="60">
        <v>16.670000000000002</v>
      </c>
      <c r="L34" s="60">
        <v>48.48</v>
      </c>
      <c r="M34" s="60">
        <v>4.7699999999999996</v>
      </c>
      <c r="N34" s="60">
        <v>12.53</v>
      </c>
      <c r="O34" s="60">
        <v>1.95</v>
      </c>
      <c r="P34" s="60">
        <v>3.04</v>
      </c>
      <c r="Q34" s="60">
        <v>0.47</v>
      </c>
    </row>
    <row r="35" spans="1:17" ht="19.149999999999999" customHeight="1">
      <c r="A35" s="151" t="s">
        <v>293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</row>
    <row r="36" spans="1:17" ht="36">
      <c r="A36" s="66">
        <v>10</v>
      </c>
      <c r="B36" s="65" t="s">
        <v>327</v>
      </c>
      <c r="C36" s="64" t="s">
        <v>326</v>
      </c>
      <c r="D36" s="63" t="s">
        <v>112</v>
      </c>
      <c r="E36" s="67">
        <v>5.1999999999999998E-2</v>
      </c>
      <c r="F36" s="60">
        <v>1047.5</v>
      </c>
      <c r="G36" s="60">
        <v>1047.5</v>
      </c>
      <c r="H36" s="60"/>
      <c r="I36" s="60"/>
      <c r="J36" s="60">
        <v>54.47</v>
      </c>
      <c r="K36" s="60">
        <v>54.47</v>
      </c>
      <c r="L36" s="60"/>
      <c r="M36" s="60"/>
      <c r="N36" s="60">
        <v>125</v>
      </c>
      <c r="O36" s="60">
        <v>6.5</v>
      </c>
      <c r="P36" s="60"/>
      <c r="Q36" s="60"/>
    </row>
    <row r="37" spans="1:17" ht="24">
      <c r="A37" s="66">
        <v>11</v>
      </c>
      <c r="B37" s="65" t="s">
        <v>325</v>
      </c>
      <c r="C37" s="64" t="s">
        <v>324</v>
      </c>
      <c r="D37" s="63" t="s">
        <v>112</v>
      </c>
      <c r="E37" s="67">
        <v>2.3400000000000001E-2</v>
      </c>
      <c r="F37" s="60">
        <v>663.75</v>
      </c>
      <c r="G37" s="60">
        <v>663.75</v>
      </c>
      <c r="H37" s="60"/>
      <c r="I37" s="60"/>
      <c r="J37" s="60">
        <v>15.53</v>
      </c>
      <c r="K37" s="60">
        <v>15.53</v>
      </c>
      <c r="L37" s="60"/>
      <c r="M37" s="60"/>
      <c r="N37" s="60">
        <v>88.5</v>
      </c>
      <c r="O37" s="60">
        <v>2.0699999999999998</v>
      </c>
      <c r="P37" s="60"/>
      <c r="Q37" s="60"/>
    </row>
    <row r="38" spans="1:17" ht="48">
      <c r="A38" s="66">
        <v>12</v>
      </c>
      <c r="B38" s="65" t="s">
        <v>323</v>
      </c>
      <c r="C38" s="64" t="s">
        <v>322</v>
      </c>
      <c r="D38" s="63" t="s">
        <v>321</v>
      </c>
      <c r="E38" s="67">
        <v>2.3400000000000001E-2</v>
      </c>
      <c r="F38" s="60">
        <v>417.61</v>
      </c>
      <c r="G38" s="60">
        <v>106.88</v>
      </c>
      <c r="H38" s="60">
        <v>310.73</v>
      </c>
      <c r="I38" s="60">
        <v>30.58</v>
      </c>
      <c r="J38" s="60">
        <v>9.77</v>
      </c>
      <c r="K38" s="60">
        <v>2.5</v>
      </c>
      <c r="L38" s="60">
        <v>7.27</v>
      </c>
      <c r="M38" s="60">
        <v>0.72</v>
      </c>
      <c r="N38" s="60">
        <v>12.53</v>
      </c>
      <c r="O38" s="60">
        <v>0.28999999999999998</v>
      </c>
      <c r="P38" s="60">
        <v>3.04</v>
      </c>
      <c r="Q38" s="60">
        <v>7.0000000000000007E-2</v>
      </c>
    </row>
    <row r="39" spans="1:17" ht="19.149999999999999" customHeight="1">
      <c r="A39" s="151" t="s">
        <v>320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</row>
    <row r="40" spans="1:17" ht="24">
      <c r="A40" s="66">
        <v>13</v>
      </c>
      <c r="B40" s="65" t="s">
        <v>319</v>
      </c>
      <c r="C40" s="64" t="s">
        <v>318</v>
      </c>
      <c r="D40" s="63" t="s">
        <v>317</v>
      </c>
      <c r="E40" s="67">
        <v>7</v>
      </c>
      <c r="F40" s="60">
        <v>104.63</v>
      </c>
      <c r="G40" s="60">
        <v>18.77</v>
      </c>
      <c r="H40" s="60">
        <v>29.92</v>
      </c>
      <c r="I40" s="60">
        <v>4.8099999999999996</v>
      </c>
      <c r="J40" s="60">
        <v>732.41</v>
      </c>
      <c r="K40" s="60">
        <v>131.38999999999999</v>
      </c>
      <c r="L40" s="60">
        <v>209.44</v>
      </c>
      <c r="M40" s="60">
        <v>33.67</v>
      </c>
      <c r="N40" s="60">
        <v>2.2000000000000002</v>
      </c>
      <c r="O40" s="60">
        <v>15.4</v>
      </c>
      <c r="P40" s="60">
        <v>0.45</v>
      </c>
      <c r="Q40" s="60">
        <v>3.15</v>
      </c>
    </row>
    <row r="41" spans="1:17" ht="19.149999999999999" customHeight="1">
      <c r="A41" s="151" t="s">
        <v>316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</row>
    <row r="42" spans="1:17" ht="48">
      <c r="A42" s="66">
        <v>14</v>
      </c>
      <c r="B42" s="65" t="s">
        <v>315</v>
      </c>
      <c r="C42" s="64" t="s">
        <v>314</v>
      </c>
      <c r="D42" s="63" t="s">
        <v>313</v>
      </c>
      <c r="E42" s="62">
        <v>0.32079999999999997</v>
      </c>
      <c r="F42" s="60">
        <v>704.22</v>
      </c>
      <c r="G42" s="60">
        <v>64.53</v>
      </c>
      <c r="H42" s="60">
        <v>86.31</v>
      </c>
      <c r="I42" s="60">
        <v>9.24</v>
      </c>
      <c r="J42" s="60">
        <v>225.91</v>
      </c>
      <c r="K42" s="60">
        <v>20.7</v>
      </c>
      <c r="L42" s="60">
        <v>27.69</v>
      </c>
      <c r="M42" s="60">
        <v>2.96</v>
      </c>
      <c r="N42" s="60">
        <v>7.7</v>
      </c>
      <c r="O42" s="60">
        <v>2.4700000000000002</v>
      </c>
      <c r="P42" s="60">
        <v>0.88</v>
      </c>
      <c r="Q42" s="60">
        <v>0.28000000000000003</v>
      </c>
    </row>
    <row r="43" spans="1:17" ht="48">
      <c r="A43" s="66">
        <v>15</v>
      </c>
      <c r="B43" s="65" t="s">
        <v>312</v>
      </c>
      <c r="C43" s="64" t="s">
        <v>311</v>
      </c>
      <c r="D43" s="63" t="s">
        <v>310</v>
      </c>
      <c r="E43" s="67">
        <v>6.42</v>
      </c>
      <c r="F43" s="60">
        <v>650.45000000000005</v>
      </c>
      <c r="G43" s="60">
        <v>30.67</v>
      </c>
      <c r="H43" s="60">
        <v>0.24</v>
      </c>
      <c r="I43" s="60"/>
      <c r="J43" s="60">
        <v>4175.8900000000003</v>
      </c>
      <c r="K43" s="60">
        <v>196.9</v>
      </c>
      <c r="L43" s="60">
        <v>1.54</v>
      </c>
      <c r="M43" s="60"/>
      <c r="N43" s="60">
        <v>3.66</v>
      </c>
      <c r="O43" s="60">
        <v>23.5</v>
      </c>
      <c r="P43" s="60"/>
      <c r="Q43" s="60"/>
    </row>
    <row r="44" spans="1:17" ht="24">
      <c r="A44" s="66">
        <v>16</v>
      </c>
      <c r="B44" s="65" t="s">
        <v>309</v>
      </c>
      <c r="C44" s="64" t="s">
        <v>308</v>
      </c>
      <c r="D44" s="63" t="s">
        <v>183</v>
      </c>
      <c r="E44" s="67">
        <v>-3.9780000000000002</v>
      </c>
      <c r="F44" s="60">
        <v>600</v>
      </c>
      <c r="G44" s="60"/>
      <c r="H44" s="60"/>
      <c r="I44" s="60"/>
      <c r="J44" s="60">
        <v>-2386.8000000000002</v>
      </c>
      <c r="K44" s="60"/>
      <c r="L44" s="60"/>
      <c r="M44" s="60"/>
      <c r="N44" s="60"/>
      <c r="O44" s="60"/>
      <c r="P44" s="60"/>
      <c r="Q44" s="60"/>
    </row>
    <row r="45" spans="1:17" ht="24">
      <c r="A45" s="66">
        <v>17</v>
      </c>
      <c r="B45" s="65" t="s">
        <v>303</v>
      </c>
      <c r="C45" s="64" t="s">
        <v>302</v>
      </c>
      <c r="D45" s="63" t="s">
        <v>183</v>
      </c>
      <c r="E45" s="67">
        <v>3.9780000000000002</v>
      </c>
      <c r="F45" s="60">
        <v>560</v>
      </c>
      <c r="G45" s="60"/>
      <c r="H45" s="60"/>
      <c r="I45" s="60"/>
      <c r="J45" s="60">
        <v>2227.6799999999998</v>
      </c>
      <c r="K45" s="60"/>
      <c r="L45" s="60"/>
      <c r="M45" s="60"/>
      <c r="N45" s="60"/>
      <c r="O45" s="60"/>
      <c r="P45" s="60"/>
      <c r="Q45" s="60"/>
    </row>
    <row r="46" spans="1:17" ht="19.149999999999999" customHeight="1">
      <c r="A46" s="139" t="s">
        <v>307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</row>
    <row r="47" spans="1:17" ht="19.149999999999999" customHeight="1">
      <c r="A47" s="151" t="s">
        <v>306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</row>
    <row r="48" spans="1:17" ht="84">
      <c r="A48" s="66">
        <v>18</v>
      </c>
      <c r="B48" s="65" t="s">
        <v>305</v>
      </c>
      <c r="C48" s="64" t="s">
        <v>304</v>
      </c>
      <c r="D48" s="63" t="s">
        <v>109</v>
      </c>
      <c r="E48" s="62">
        <v>0.61699999999999999</v>
      </c>
      <c r="F48" s="60">
        <v>65118.2</v>
      </c>
      <c r="G48" s="60">
        <v>2915.83</v>
      </c>
      <c r="H48" s="60">
        <v>1999.26</v>
      </c>
      <c r="I48" s="60">
        <v>295.58</v>
      </c>
      <c r="J48" s="60">
        <v>40177.93</v>
      </c>
      <c r="K48" s="60">
        <v>1799.07</v>
      </c>
      <c r="L48" s="60">
        <v>1233.54</v>
      </c>
      <c r="M48" s="60">
        <v>182.37</v>
      </c>
      <c r="N48" s="60">
        <v>337.48</v>
      </c>
      <c r="O48" s="60">
        <v>208.23</v>
      </c>
      <c r="P48" s="60">
        <v>21.96</v>
      </c>
      <c r="Q48" s="60">
        <v>13.55</v>
      </c>
    </row>
    <row r="49" spans="1:17" ht="24">
      <c r="A49" s="66">
        <v>19</v>
      </c>
      <c r="B49" s="65" t="s">
        <v>303</v>
      </c>
      <c r="C49" s="64" t="s">
        <v>302</v>
      </c>
      <c r="D49" s="63" t="s">
        <v>183</v>
      </c>
      <c r="E49" s="67">
        <v>-62.93</v>
      </c>
      <c r="F49" s="60">
        <v>560</v>
      </c>
      <c r="G49" s="60"/>
      <c r="H49" s="60"/>
      <c r="I49" s="60"/>
      <c r="J49" s="60">
        <v>-35240.800000000003</v>
      </c>
      <c r="K49" s="60"/>
      <c r="L49" s="60"/>
      <c r="M49" s="60"/>
      <c r="N49" s="60"/>
      <c r="O49" s="60"/>
      <c r="P49" s="60"/>
      <c r="Q49" s="60"/>
    </row>
    <row r="50" spans="1:17" ht="24">
      <c r="A50" s="66">
        <v>20</v>
      </c>
      <c r="B50" s="65" t="s">
        <v>237</v>
      </c>
      <c r="C50" s="64" t="s">
        <v>236</v>
      </c>
      <c r="D50" s="63" t="s">
        <v>183</v>
      </c>
      <c r="E50" s="67">
        <v>62.93</v>
      </c>
      <c r="F50" s="60">
        <v>580</v>
      </c>
      <c r="G50" s="60"/>
      <c r="H50" s="60"/>
      <c r="I50" s="60"/>
      <c r="J50" s="60">
        <v>36499.4</v>
      </c>
      <c r="K50" s="60"/>
      <c r="L50" s="60"/>
      <c r="M50" s="60"/>
      <c r="N50" s="60"/>
      <c r="O50" s="60"/>
      <c r="P50" s="60"/>
      <c r="Q50" s="60"/>
    </row>
    <row r="51" spans="1:17" ht="24">
      <c r="A51" s="66">
        <v>29</v>
      </c>
      <c r="B51" s="65" t="s">
        <v>301</v>
      </c>
      <c r="C51" s="64" t="s">
        <v>300</v>
      </c>
      <c r="D51" s="63" t="s">
        <v>297</v>
      </c>
      <c r="E51" s="62">
        <v>0.375</v>
      </c>
      <c r="F51" s="60">
        <v>1485.02</v>
      </c>
      <c r="G51" s="60">
        <v>313.70999999999998</v>
      </c>
      <c r="H51" s="60">
        <v>44.24</v>
      </c>
      <c r="I51" s="60">
        <v>14.73</v>
      </c>
      <c r="J51" s="60">
        <v>556.88</v>
      </c>
      <c r="K51" s="60">
        <v>117.64</v>
      </c>
      <c r="L51" s="60">
        <v>16.59</v>
      </c>
      <c r="M51" s="60">
        <v>5.52</v>
      </c>
      <c r="N51" s="60">
        <v>39.51</v>
      </c>
      <c r="O51" s="60">
        <v>14.82</v>
      </c>
      <c r="P51" s="60">
        <v>1.27</v>
      </c>
      <c r="Q51" s="60">
        <v>0.48</v>
      </c>
    </row>
    <row r="52" spans="1:17" ht="24">
      <c r="A52" s="66">
        <v>29.1</v>
      </c>
      <c r="B52" s="65" t="s">
        <v>408</v>
      </c>
      <c r="C52" s="64" t="s">
        <v>407</v>
      </c>
      <c r="D52" s="63" t="s">
        <v>183</v>
      </c>
      <c r="E52" s="67">
        <v>-0.76500000000000001</v>
      </c>
      <c r="F52" s="60">
        <v>548.29999999999995</v>
      </c>
      <c r="G52" s="60"/>
      <c r="H52" s="60"/>
      <c r="I52" s="60"/>
      <c r="J52" s="60">
        <v>-419.45</v>
      </c>
      <c r="K52" s="60"/>
      <c r="L52" s="60"/>
      <c r="M52" s="60"/>
      <c r="N52" s="60"/>
      <c r="O52" s="60"/>
      <c r="P52" s="60"/>
      <c r="Q52" s="60"/>
    </row>
    <row r="53" spans="1:17" ht="24">
      <c r="A53" s="66">
        <v>29.2</v>
      </c>
      <c r="B53" s="65" t="s">
        <v>163</v>
      </c>
      <c r="C53" s="64" t="s">
        <v>407</v>
      </c>
      <c r="D53" s="63" t="s">
        <v>183</v>
      </c>
      <c r="E53" s="67">
        <v>0.76500000000000001</v>
      </c>
      <c r="F53" s="60">
        <v>310.99</v>
      </c>
      <c r="G53" s="60"/>
      <c r="H53" s="60"/>
      <c r="I53" s="60"/>
      <c r="J53" s="60">
        <v>237.91</v>
      </c>
      <c r="K53" s="60"/>
      <c r="L53" s="60"/>
      <c r="M53" s="60"/>
      <c r="N53" s="60"/>
      <c r="O53" s="60"/>
      <c r="P53" s="60"/>
      <c r="Q53" s="60"/>
    </row>
    <row r="54" spans="1:17" ht="36">
      <c r="A54" s="66">
        <v>30</v>
      </c>
      <c r="B54" s="65" t="s">
        <v>299</v>
      </c>
      <c r="C54" s="64" t="s">
        <v>298</v>
      </c>
      <c r="D54" s="63" t="s">
        <v>297</v>
      </c>
      <c r="E54" s="62">
        <v>0.375</v>
      </c>
      <c r="F54" s="60">
        <v>582.64</v>
      </c>
      <c r="G54" s="60">
        <v>7.94</v>
      </c>
      <c r="H54" s="60">
        <v>15.44</v>
      </c>
      <c r="I54" s="60">
        <v>4.88</v>
      </c>
      <c r="J54" s="60">
        <v>218.49</v>
      </c>
      <c r="K54" s="60">
        <v>2.98</v>
      </c>
      <c r="L54" s="60">
        <v>5.79</v>
      </c>
      <c r="M54" s="60">
        <v>1.83</v>
      </c>
      <c r="N54" s="60">
        <v>1</v>
      </c>
      <c r="O54" s="60">
        <v>0.38</v>
      </c>
      <c r="P54" s="60">
        <v>0.42</v>
      </c>
      <c r="Q54" s="60">
        <v>0.16</v>
      </c>
    </row>
    <row r="55" spans="1:17" ht="24">
      <c r="A55" s="66">
        <v>30.1</v>
      </c>
      <c r="B55" s="65" t="s">
        <v>408</v>
      </c>
      <c r="C55" s="64" t="s">
        <v>407</v>
      </c>
      <c r="D55" s="63" t="s">
        <v>183</v>
      </c>
      <c r="E55" s="67">
        <v>-0.38250000000000001</v>
      </c>
      <c r="F55" s="60">
        <v>548.29999999999995</v>
      </c>
      <c r="G55" s="60"/>
      <c r="H55" s="60"/>
      <c r="I55" s="60"/>
      <c r="J55" s="60">
        <v>-209.72</v>
      </c>
      <c r="K55" s="60"/>
      <c r="L55" s="60"/>
      <c r="M55" s="60"/>
      <c r="N55" s="60"/>
      <c r="O55" s="60"/>
      <c r="P55" s="60"/>
      <c r="Q55" s="60"/>
    </row>
    <row r="56" spans="1:17" ht="24">
      <c r="A56" s="66">
        <v>30.2</v>
      </c>
      <c r="B56" s="65" t="s">
        <v>163</v>
      </c>
      <c r="C56" s="64" t="s">
        <v>407</v>
      </c>
      <c r="D56" s="63" t="s">
        <v>183</v>
      </c>
      <c r="E56" s="67">
        <v>0.38250000000000001</v>
      </c>
      <c r="F56" s="60">
        <v>310.99</v>
      </c>
      <c r="G56" s="60"/>
      <c r="H56" s="60"/>
      <c r="I56" s="60"/>
      <c r="J56" s="60">
        <v>118.95</v>
      </c>
      <c r="K56" s="60"/>
      <c r="L56" s="60"/>
      <c r="M56" s="60"/>
      <c r="N56" s="60"/>
      <c r="O56" s="60"/>
      <c r="P56" s="60"/>
      <c r="Q56" s="60"/>
    </row>
    <row r="57" spans="1:17" ht="60">
      <c r="A57" s="66">
        <v>31</v>
      </c>
      <c r="B57" s="65" t="s">
        <v>296</v>
      </c>
      <c r="C57" s="64" t="s">
        <v>295</v>
      </c>
      <c r="D57" s="63" t="s">
        <v>294</v>
      </c>
      <c r="E57" s="62">
        <v>0.375</v>
      </c>
      <c r="F57" s="60">
        <v>2750.72</v>
      </c>
      <c r="G57" s="60">
        <v>520.45000000000005</v>
      </c>
      <c r="H57" s="60">
        <v>321.32</v>
      </c>
      <c r="I57" s="60">
        <v>4.5199999999999996</v>
      </c>
      <c r="J57" s="60">
        <v>1031.52</v>
      </c>
      <c r="K57" s="60">
        <v>195.17</v>
      </c>
      <c r="L57" s="60">
        <v>120.5</v>
      </c>
      <c r="M57" s="60">
        <v>1.7</v>
      </c>
      <c r="N57" s="60">
        <v>46.18</v>
      </c>
      <c r="O57" s="60">
        <v>17.32</v>
      </c>
      <c r="P57" s="60">
        <v>0.39</v>
      </c>
      <c r="Q57" s="60">
        <v>0.15</v>
      </c>
    </row>
    <row r="58" spans="1:17" ht="19.149999999999999" customHeight="1">
      <c r="A58" s="151" t="s">
        <v>293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</row>
    <row r="59" spans="1:17" ht="60">
      <c r="A59" s="66">
        <v>32</v>
      </c>
      <c r="B59" s="65" t="s">
        <v>292</v>
      </c>
      <c r="C59" s="64" t="s">
        <v>291</v>
      </c>
      <c r="D59" s="63" t="s">
        <v>290</v>
      </c>
      <c r="E59" s="62">
        <v>5.7000000000000002E-2</v>
      </c>
      <c r="F59" s="60">
        <v>64571.9</v>
      </c>
      <c r="G59" s="60">
        <v>2728.86</v>
      </c>
      <c r="H59" s="60">
        <v>2017.76</v>
      </c>
      <c r="I59" s="60">
        <v>266.31</v>
      </c>
      <c r="J59" s="60">
        <v>3680.6</v>
      </c>
      <c r="K59" s="60">
        <v>155.55000000000001</v>
      </c>
      <c r="L59" s="60">
        <v>115.01</v>
      </c>
      <c r="M59" s="60">
        <v>15.18</v>
      </c>
      <c r="N59" s="60">
        <v>322.56</v>
      </c>
      <c r="O59" s="60">
        <v>18.39</v>
      </c>
      <c r="P59" s="60">
        <v>19.8</v>
      </c>
      <c r="Q59" s="60">
        <v>1.1299999999999999</v>
      </c>
    </row>
    <row r="60" spans="1:17" ht="19.149999999999999" customHeight="1">
      <c r="A60" s="151" t="s">
        <v>289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</row>
    <row r="61" spans="1:17" ht="84">
      <c r="A61" s="66">
        <v>33</v>
      </c>
      <c r="B61" s="65" t="s">
        <v>288</v>
      </c>
      <c r="C61" s="64" t="s">
        <v>287</v>
      </c>
      <c r="D61" s="63" t="s">
        <v>109</v>
      </c>
      <c r="E61" s="62">
        <v>5.16E-2</v>
      </c>
      <c r="F61" s="60">
        <v>65709.929999999993</v>
      </c>
      <c r="G61" s="60">
        <v>3129.09</v>
      </c>
      <c r="H61" s="60">
        <v>2055.0500000000002</v>
      </c>
      <c r="I61" s="60">
        <v>277.07</v>
      </c>
      <c r="J61" s="60">
        <v>3390.63</v>
      </c>
      <c r="K61" s="60">
        <v>161.46</v>
      </c>
      <c r="L61" s="60">
        <v>106.04</v>
      </c>
      <c r="M61" s="60">
        <v>14.3</v>
      </c>
      <c r="N61" s="60">
        <v>358.02</v>
      </c>
      <c r="O61" s="60">
        <v>18.47</v>
      </c>
      <c r="P61" s="60">
        <v>20.6</v>
      </c>
      <c r="Q61" s="60">
        <v>1.06</v>
      </c>
    </row>
    <row r="62" spans="1:17" ht="19.149999999999999" customHeight="1">
      <c r="A62" s="139" t="s">
        <v>286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</row>
    <row r="63" spans="1:17" ht="36">
      <c r="A63" s="66">
        <v>34</v>
      </c>
      <c r="B63" s="65" t="s">
        <v>252</v>
      </c>
      <c r="C63" s="64" t="s">
        <v>251</v>
      </c>
      <c r="D63" s="63" t="s">
        <v>250</v>
      </c>
      <c r="E63" s="62">
        <v>1.0247999999999999</v>
      </c>
      <c r="F63" s="60">
        <v>8839.43</v>
      </c>
      <c r="G63" s="60">
        <v>858.61</v>
      </c>
      <c r="H63" s="60">
        <v>555.80999999999995</v>
      </c>
      <c r="I63" s="60">
        <v>44.15</v>
      </c>
      <c r="J63" s="60">
        <v>9058.65</v>
      </c>
      <c r="K63" s="60">
        <v>879.9</v>
      </c>
      <c r="L63" s="60">
        <v>569.59</v>
      </c>
      <c r="M63" s="60">
        <v>45.24</v>
      </c>
      <c r="N63" s="60">
        <v>102.46</v>
      </c>
      <c r="O63" s="60">
        <v>105</v>
      </c>
      <c r="P63" s="60">
        <v>3.27</v>
      </c>
      <c r="Q63" s="60">
        <v>3.35</v>
      </c>
    </row>
    <row r="64" spans="1:17" ht="24">
      <c r="A64" s="66">
        <v>35</v>
      </c>
      <c r="B64" s="65" t="s">
        <v>185</v>
      </c>
      <c r="C64" s="64" t="s">
        <v>249</v>
      </c>
      <c r="D64" s="63" t="s">
        <v>183</v>
      </c>
      <c r="E64" s="62">
        <v>25.62</v>
      </c>
      <c r="F64" s="60">
        <v>542.4</v>
      </c>
      <c r="G64" s="60"/>
      <c r="H64" s="60"/>
      <c r="I64" s="60"/>
      <c r="J64" s="60">
        <v>13896.29</v>
      </c>
      <c r="K64" s="60"/>
      <c r="L64" s="60"/>
      <c r="M64" s="60"/>
      <c r="N64" s="60"/>
      <c r="O64" s="60"/>
      <c r="P64" s="60"/>
      <c r="Q64" s="60"/>
    </row>
    <row r="65" spans="1:17" ht="48">
      <c r="A65" s="66">
        <v>36</v>
      </c>
      <c r="B65" s="65" t="s">
        <v>163</v>
      </c>
      <c r="C65" s="64" t="s">
        <v>285</v>
      </c>
      <c r="D65" s="63" t="s">
        <v>183</v>
      </c>
      <c r="E65" s="62">
        <v>6.74</v>
      </c>
      <c r="F65" s="60">
        <v>621.99</v>
      </c>
      <c r="G65" s="60"/>
      <c r="H65" s="60"/>
      <c r="I65" s="60"/>
      <c r="J65" s="60">
        <v>4192.21</v>
      </c>
      <c r="K65" s="60"/>
      <c r="L65" s="60"/>
      <c r="M65" s="60"/>
      <c r="N65" s="60"/>
      <c r="O65" s="60"/>
      <c r="P65" s="60"/>
      <c r="Q65" s="60"/>
    </row>
    <row r="66" spans="1:17" ht="24">
      <c r="A66" s="66">
        <v>36.1</v>
      </c>
      <c r="B66" s="65" t="s">
        <v>246</v>
      </c>
      <c r="C66" s="64" t="s">
        <v>245</v>
      </c>
      <c r="D66" s="63" t="s">
        <v>164</v>
      </c>
      <c r="E66" s="67">
        <v>-113.8</v>
      </c>
      <c r="F66" s="60">
        <v>3.25</v>
      </c>
      <c r="G66" s="60"/>
      <c r="H66" s="60"/>
      <c r="I66" s="60"/>
      <c r="J66" s="60">
        <v>-369.85</v>
      </c>
      <c r="K66" s="60"/>
      <c r="L66" s="60"/>
      <c r="M66" s="60"/>
      <c r="N66" s="60"/>
      <c r="O66" s="60"/>
      <c r="P66" s="60"/>
      <c r="Q66" s="60"/>
    </row>
    <row r="67" spans="1:17" ht="24">
      <c r="A67" s="66">
        <v>37</v>
      </c>
      <c r="B67" s="65" t="s">
        <v>244</v>
      </c>
      <c r="C67" s="64" t="s">
        <v>243</v>
      </c>
      <c r="D67" s="63" t="s">
        <v>164</v>
      </c>
      <c r="E67" s="67">
        <v>112.73</v>
      </c>
      <c r="F67" s="60">
        <v>6.46</v>
      </c>
      <c r="G67" s="60"/>
      <c r="H67" s="60"/>
      <c r="I67" s="60"/>
      <c r="J67" s="60">
        <v>728.24</v>
      </c>
      <c r="K67" s="60"/>
      <c r="L67" s="60"/>
      <c r="M67" s="60"/>
      <c r="N67" s="60"/>
      <c r="O67" s="60"/>
      <c r="P67" s="60"/>
      <c r="Q67" s="60"/>
    </row>
    <row r="68" spans="1:17" ht="48">
      <c r="A68" s="66">
        <v>38</v>
      </c>
      <c r="B68" s="65" t="s">
        <v>242</v>
      </c>
      <c r="C68" s="64" t="s">
        <v>241</v>
      </c>
      <c r="D68" s="63" t="s">
        <v>240</v>
      </c>
      <c r="E68" s="62">
        <v>7.4999999999999997E-2</v>
      </c>
      <c r="F68" s="60">
        <v>163078</v>
      </c>
      <c r="G68" s="60">
        <v>9115.85</v>
      </c>
      <c r="H68" s="60">
        <v>8051.09</v>
      </c>
      <c r="I68" s="60">
        <v>958.87</v>
      </c>
      <c r="J68" s="60">
        <v>12230.85</v>
      </c>
      <c r="K68" s="60">
        <v>683.69</v>
      </c>
      <c r="L68" s="60">
        <v>603.83000000000004</v>
      </c>
      <c r="M68" s="60">
        <v>71.92</v>
      </c>
      <c r="N68" s="60">
        <v>1016.26</v>
      </c>
      <c r="O68" s="60">
        <v>76.22</v>
      </c>
      <c r="P68" s="60">
        <v>71.08</v>
      </c>
      <c r="Q68" s="60">
        <v>5.33</v>
      </c>
    </row>
    <row r="69" spans="1:17" ht="24">
      <c r="A69" s="66">
        <v>39</v>
      </c>
      <c r="B69" s="65" t="s">
        <v>239</v>
      </c>
      <c r="C69" s="64" t="s">
        <v>238</v>
      </c>
      <c r="D69" s="63" t="s">
        <v>183</v>
      </c>
      <c r="E69" s="67">
        <v>-7.6130000000000004</v>
      </c>
      <c r="F69" s="60">
        <v>665</v>
      </c>
      <c r="G69" s="60"/>
      <c r="H69" s="60"/>
      <c r="I69" s="60"/>
      <c r="J69" s="60">
        <v>-5062.6400000000003</v>
      </c>
      <c r="K69" s="60"/>
      <c r="L69" s="60"/>
      <c r="M69" s="60"/>
      <c r="N69" s="60"/>
      <c r="O69" s="60"/>
      <c r="P69" s="60"/>
      <c r="Q69" s="60"/>
    </row>
    <row r="70" spans="1:17" ht="24">
      <c r="A70" s="66">
        <v>40</v>
      </c>
      <c r="B70" s="65" t="s">
        <v>237</v>
      </c>
      <c r="C70" s="64" t="s">
        <v>236</v>
      </c>
      <c r="D70" s="63" t="s">
        <v>183</v>
      </c>
      <c r="E70" s="67">
        <v>7.6130000000000004</v>
      </c>
      <c r="F70" s="60">
        <v>580</v>
      </c>
      <c r="G70" s="60"/>
      <c r="H70" s="60"/>
      <c r="I70" s="60"/>
      <c r="J70" s="60">
        <v>4415.54</v>
      </c>
      <c r="K70" s="60"/>
      <c r="L70" s="60"/>
      <c r="M70" s="60"/>
      <c r="N70" s="60"/>
      <c r="O70" s="60"/>
      <c r="P70" s="60"/>
      <c r="Q70" s="60"/>
    </row>
    <row r="71" spans="1:17" ht="24">
      <c r="A71" s="66">
        <v>41</v>
      </c>
      <c r="B71" s="65" t="s">
        <v>235</v>
      </c>
      <c r="C71" s="64" t="s">
        <v>234</v>
      </c>
      <c r="D71" s="63" t="s">
        <v>223</v>
      </c>
      <c r="E71" s="67">
        <v>-0.9375</v>
      </c>
      <c r="F71" s="60">
        <v>5650</v>
      </c>
      <c r="G71" s="60"/>
      <c r="H71" s="60"/>
      <c r="I71" s="60"/>
      <c r="J71" s="60">
        <v>-5296.87</v>
      </c>
      <c r="K71" s="60"/>
      <c r="L71" s="60"/>
      <c r="M71" s="60"/>
      <c r="N71" s="60"/>
      <c r="O71" s="60"/>
      <c r="P71" s="60"/>
      <c r="Q71" s="60"/>
    </row>
    <row r="72" spans="1:17" ht="24">
      <c r="A72" s="66">
        <v>42.1</v>
      </c>
      <c r="B72" s="65" t="s">
        <v>261</v>
      </c>
      <c r="C72" s="64" t="s">
        <v>260</v>
      </c>
      <c r="D72" s="63" t="s">
        <v>223</v>
      </c>
      <c r="E72" s="62">
        <v>8.2600000000000007E-2</v>
      </c>
      <c r="F72" s="60">
        <v>7418.82</v>
      </c>
      <c r="G72" s="60"/>
      <c r="H72" s="60"/>
      <c r="I72" s="60"/>
      <c r="J72" s="60">
        <v>612.79</v>
      </c>
      <c r="K72" s="60"/>
      <c r="L72" s="60"/>
      <c r="M72" s="60"/>
      <c r="N72" s="60"/>
      <c r="O72" s="60"/>
      <c r="P72" s="60"/>
      <c r="Q72" s="60"/>
    </row>
    <row r="73" spans="1:17" ht="36">
      <c r="A73" s="66">
        <v>43.1</v>
      </c>
      <c r="B73" s="65" t="s">
        <v>231</v>
      </c>
      <c r="C73" s="64" t="s">
        <v>230</v>
      </c>
      <c r="D73" s="63" t="s">
        <v>223</v>
      </c>
      <c r="E73" s="62">
        <v>0.12959999999999999</v>
      </c>
      <c r="F73" s="60">
        <v>8014.15</v>
      </c>
      <c r="G73" s="60"/>
      <c r="H73" s="60"/>
      <c r="I73" s="60"/>
      <c r="J73" s="60">
        <v>1038.6300000000001</v>
      </c>
      <c r="K73" s="60"/>
      <c r="L73" s="60"/>
      <c r="M73" s="60"/>
      <c r="N73" s="60"/>
      <c r="O73" s="60"/>
      <c r="P73" s="60"/>
      <c r="Q73" s="60"/>
    </row>
    <row r="74" spans="1:17" ht="36">
      <c r="A74" s="66">
        <v>44</v>
      </c>
      <c r="B74" s="65" t="s">
        <v>229</v>
      </c>
      <c r="C74" s="64" t="s">
        <v>406</v>
      </c>
      <c r="D74" s="63" t="s">
        <v>220</v>
      </c>
      <c r="E74" s="62">
        <v>0.32288</v>
      </c>
      <c r="F74" s="60">
        <v>8994.58</v>
      </c>
      <c r="G74" s="60">
        <v>445.69</v>
      </c>
      <c r="H74" s="60">
        <v>496.68</v>
      </c>
      <c r="I74" s="60">
        <v>23.63</v>
      </c>
      <c r="J74" s="60">
        <v>2904.17</v>
      </c>
      <c r="K74" s="60">
        <v>143.9</v>
      </c>
      <c r="L74" s="60">
        <v>160.37</v>
      </c>
      <c r="M74" s="60">
        <v>7.63</v>
      </c>
      <c r="N74" s="60">
        <v>46.33</v>
      </c>
      <c r="O74" s="60">
        <v>14.96</v>
      </c>
      <c r="P74" s="60">
        <v>1.75</v>
      </c>
      <c r="Q74" s="60">
        <v>0.56999999999999995</v>
      </c>
    </row>
    <row r="75" spans="1:17" ht="19.149999999999999" customHeight="1">
      <c r="A75" s="139" t="s">
        <v>283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</row>
    <row r="76" spans="1:17" ht="19.149999999999999" customHeight="1">
      <c r="A76" s="151" t="s">
        <v>282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</row>
    <row r="77" spans="1:17" ht="24">
      <c r="A77" s="66">
        <v>48</v>
      </c>
      <c r="B77" s="65" t="s">
        <v>281</v>
      </c>
      <c r="C77" s="64" t="s">
        <v>280</v>
      </c>
      <c r="D77" s="63" t="s">
        <v>279</v>
      </c>
      <c r="E77" s="67">
        <v>120.53</v>
      </c>
      <c r="F77" s="60">
        <v>835.93</v>
      </c>
      <c r="G77" s="60">
        <v>38.28</v>
      </c>
      <c r="H77" s="60">
        <v>38.020000000000003</v>
      </c>
      <c r="I77" s="60">
        <v>5.94</v>
      </c>
      <c r="J77" s="60">
        <v>100754.64</v>
      </c>
      <c r="K77" s="60">
        <v>4613.8900000000003</v>
      </c>
      <c r="L77" s="60">
        <v>4582.55</v>
      </c>
      <c r="M77" s="60">
        <v>715.95</v>
      </c>
      <c r="N77" s="60">
        <v>4.43</v>
      </c>
      <c r="O77" s="60">
        <v>533.95000000000005</v>
      </c>
      <c r="P77" s="60">
        <v>0.44</v>
      </c>
      <c r="Q77" s="60">
        <v>53.03</v>
      </c>
    </row>
    <row r="78" spans="1:17" ht="24">
      <c r="A78" s="66">
        <v>49</v>
      </c>
      <c r="B78" s="65" t="s">
        <v>278</v>
      </c>
      <c r="C78" s="64" t="s">
        <v>277</v>
      </c>
      <c r="D78" s="63" t="s">
        <v>183</v>
      </c>
      <c r="E78" s="67">
        <v>-13.26</v>
      </c>
      <c r="F78" s="60">
        <v>497</v>
      </c>
      <c r="G78" s="60"/>
      <c r="H78" s="60"/>
      <c r="I78" s="60"/>
      <c r="J78" s="60">
        <v>-6590.22</v>
      </c>
      <c r="K78" s="60"/>
      <c r="L78" s="60"/>
      <c r="M78" s="60"/>
      <c r="N78" s="60"/>
      <c r="O78" s="60"/>
      <c r="P78" s="60"/>
      <c r="Q78" s="60"/>
    </row>
    <row r="79" spans="1:17" ht="60">
      <c r="A79" s="66">
        <v>49.1</v>
      </c>
      <c r="B79" s="65" t="s">
        <v>276</v>
      </c>
      <c r="C79" s="64" t="s">
        <v>275</v>
      </c>
      <c r="D79" s="63" t="s">
        <v>193</v>
      </c>
      <c r="E79" s="62">
        <v>1005.2202</v>
      </c>
      <c r="F79" s="60">
        <v>49.2</v>
      </c>
      <c r="G79" s="60"/>
      <c r="H79" s="60"/>
      <c r="I79" s="60"/>
      <c r="J79" s="60">
        <v>49456.83</v>
      </c>
      <c r="K79" s="60"/>
      <c r="L79" s="60"/>
      <c r="M79" s="60"/>
      <c r="N79" s="60"/>
      <c r="O79" s="60"/>
      <c r="P79" s="60"/>
      <c r="Q79" s="60"/>
    </row>
    <row r="80" spans="1:17" ht="24">
      <c r="A80" s="66">
        <v>50</v>
      </c>
      <c r="B80" s="65" t="s">
        <v>274</v>
      </c>
      <c r="C80" s="64" t="s">
        <v>273</v>
      </c>
      <c r="D80" s="63" t="s">
        <v>183</v>
      </c>
      <c r="E80" s="67">
        <v>-110.9</v>
      </c>
      <c r="F80" s="60">
        <v>765</v>
      </c>
      <c r="G80" s="60"/>
      <c r="H80" s="60"/>
      <c r="I80" s="60"/>
      <c r="J80" s="60">
        <v>-84838.5</v>
      </c>
      <c r="K80" s="60"/>
      <c r="L80" s="60"/>
      <c r="M80" s="60"/>
      <c r="N80" s="60"/>
      <c r="O80" s="60"/>
      <c r="P80" s="60"/>
      <c r="Q80" s="60"/>
    </row>
    <row r="81" spans="1:17" ht="36">
      <c r="A81" s="66">
        <v>52</v>
      </c>
      <c r="B81" s="65" t="s">
        <v>272</v>
      </c>
      <c r="C81" s="64" t="s">
        <v>271</v>
      </c>
      <c r="D81" s="63" t="s">
        <v>183</v>
      </c>
      <c r="E81" s="67">
        <v>120.53</v>
      </c>
      <c r="F81" s="60">
        <v>618.67999999999995</v>
      </c>
      <c r="G81" s="60"/>
      <c r="H81" s="60"/>
      <c r="I81" s="60"/>
      <c r="J81" s="60">
        <v>74569.5</v>
      </c>
      <c r="K81" s="60"/>
      <c r="L81" s="60"/>
      <c r="M81" s="60"/>
      <c r="N81" s="60"/>
      <c r="O81" s="60"/>
      <c r="P81" s="60"/>
      <c r="Q81" s="60"/>
    </row>
    <row r="82" spans="1:17" ht="48">
      <c r="A82" s="66">
        <v>53</v>
      </c>
      <c r="B82" s="65" t="s">
        <v>270</v>
      </c>
      <c r="C82" s="64" t="s">
        <v>269</v>
      </c>
      <c r="D82" s="63" t="s">
        <v>268</v>
      </c>
      <c r="E82" s="62">
        <v>0.03</v>
      </c>
      <c r="F82" s="60">
        <v>7752.91</v>
      </c>
      <c r="G82" s="60">
        <v>506.02</v>
      </c>
      <c r="H82" s="60">
        <v>46.89</v>
      </c>
      <c r="I82" s="60">
        <v>3.11</v>
      </c>
      <c r="J82" s="60">
        <v>232.59</v>
      </c>
      <c r="K82" s="60">
        <v>15.18</v>
      </c>
      <c r="L82" s="60">
        <v>1.41</v>
      </c>
      <c r="M82" s="60">
        <v>0.09</v>
      </c>
      <c r="N82" s="60">
        <v>63.73</v>
      </c>
      <c r="O82" s="60">
        <v>1.91</v>
      </c>
      <c r="P82" s="60">
        <v>0.23</v>
      </c>
      <c r="Q82" s="60">
        <v>0.01</v>
      </c>
    </row>
    <row r="83" spans="1:17" ht="48">
      <c r="A83" s="66">
        <v>54</v>
      </c>
      <c r="B83" s="65" t="s">
        <v>267</v>
      </c>
      <c r="C83" s="64" t="s">
        <v>266</v>
      </c>
      <c r="D83" s="63" t="s">
        <v>240</v>
      </c>
      <c r="E83" s="62">
        <v>2.8799999999999999E-2</v>
      </c>
      <c r="F83" s="60">
        <v>145055.32999999999</v>
      </c>
      <c r="G83" s="60">
        <v>13716.56</v>
      </c>
      <c r="H83" s="60">
        <v>9911.56</v>
      </c>
      <c r="I83" s="60">
        <v>1300.57</v>
      </c>
      <c r="J83" s="60">
        <v>4177.59</v>
      </c>
      <c r="K83" s="60">
        <v>395.04</v>
      </c>
      <c r="L83" s="60">
        <v>285.45</v>
      </c>
      <c r="M83" s="60">
        <v>37.46</v>
      </c>
      <c r="N83" s="60">
        <v>1569.4</v>
      </c>
      <c r="O83" s="60">
        <v>45.2</v>
      </c>
      <c r="P83" s="60">
        <v>96.41</v>
      </c>
      <c r="Q83" s="60">
        <v>2.78</v>
      </c>
    </row>
    <row r="84" spans="1:17" ht="24">
      <c r="A84" s="66">
        <v>54.1</v>
      </c>
      <c r="B84" s="65" t="s">
        <v>239</v>
      </c>
      <c r="C84" s="64" t="s">
        <v>238</v>
      </c>
      <c r="D84" s="63" t="s">
        <v>183</v>
      </c>
      <c r="E84" s="67">
        <v>-2.923</v>
      </c>
      <c r="F84" s="60">
        <v>665</v>
      </c>
      <c r="G84" s="60"/>
      <c r="H84" s="60"/>
      <c r="I84" s="60"/>
      <c r="J84" s="60">
        <v>-1943.79</v>
      </c>
      <c r="K84" s="60"/>
      <c r="L84" s="60"/>
      <c r="M84" s="60"/>
      <c r="N84" s="60"/>
      <c r="O84" s="60"/>
      <c r="P84" s="60"/>
      <c r="Q84" s="60"/>
    </row>
    <row r="85" spans="1:17" ht="24">
      <c r="A85" s="66">
        <v>54.2</v>
      </c>
      <c r="B85" s="65" t="s">
        <v>237</v>
      </c>
      <c r="C85" s="64" t="s">
        <v>236</v>
      </c>
      <c r="D85" s="63" t="s">
        <v>183</v>
      </c>
      <c r="E85" s="67">
        <v>2.923</v>
      </c>
      <c r="F85" s="60">
        <v>580</v>
      </c>
      <c r="G85" s="60"/>
      <c r="H85" s="60"/>
      <c r="I85" s="60"/>
      <c r="J85" s="60">
        <v>1695.34</v>
      </c>
      <c r="K85" s="60"/>
      <c r="L85" s="60"/>
      <c r="M85" s="60"/>
      <c r="N85" s="60"/>
      <c r="O85" s="60"/>
      <c r="P85" s="60"/>
      <c r="Q85" s="60"/>
    </row>
    <row r="86" spans="1:17" ht="24">
      <c r="A86" s="66">
        <v>55</v>
      </c>
      <c r="B86" s="65" t="s">
        <v>235</v>
      </c>
      <c r="C86" s="64" t="s">
        <v>234</v>
      </c>
      <c r="D86" s="63" t="s">
        <v>223</v>
      </c>
      <c r="E86" s="67">
        <v>-0.23069999999999999</v>
      </c>
      <c r="F86" s="60">
        <v>5650</v>
      </c>
      <c r="G86" s="60"/>
      <c r="H86" s="60"/>
      <c r="I86" s="60"/>
      <c r="J86" s="60">
        <v>-1303.45</v>
      </c>
      <c r="K86" s="60"/>
      <c r="L86" s="60"/>
      <c r="M86" s="60"/>
      <c r="N86" s="60"/>
      <c r="O86" s="60"/>
      <c r="P86" s="60"/>
      <c r="Q86" s="60"/>
    </row>
    <row r="87" spans="1:17" ht="24">
      <c r="A87" s="66">
        <v>56</v>
      </c>
      <c r="B87" s="65" t="s">
        <v>259</v>
      </c>
      <c r="C87" s="64" t="s">
        <v>258</v>
      </c>
      <c r="D87" s="63" t="s">
        <v>223</v>
      </c>
      <c r="E87" s="62">
        <v>8.5199999999999998E-2</v>
      </c>
      <c r="F87" s="60">
        <v>6780</v>
      </c>
      <c r="G87" s="60"/>
      <c r="H87" s="60"/>
      <c r="I87" s="60"/>
      <c r="J87" s="60">
        <v>577.66</v>
      </c>
      <c r="K87" s="60"/>
      <c r="L87" s="60"/>
      <c r="M87" s="60"/>
      <c r="N87" s="60"/>
      <c r="O87" s="60"/>
      <c r="P87" s="60"/>
      <c r="Q87" s="60"/>
    </row>
    <row r="88" spans="1:17" ht="36">
      <c r="A88" s="66">
        <v>57</v>
      </c>
      <c r="B88" s="65" t="s">
        <v>265</v>
      </c>
      <c r="C88" s="64" t="s">
        <v>264</v>
      </c>
      <c r="D88" s="63" t="s">
        <v>223</v>
      </c>
      <c r="E88" s="62">
        <v>0.1452</v>
      </c>
      <c r="F88" s="60">
        <v>7997.23</v>
      </c>
      <c r="G88" s="60"/>
      <c r="H88" s="60"/>
      <c r="I88" s="60"/>
      <c r="J88" s="60">
        <v>1161.2</v>
      </c>
      <c r="K88" s="60"/>
      <c r="L88" s="60"/>
      <c r="M88" s="60"/>
      <c r="N88" s="60"/>
      <c r="O88" s="60"/>
      <c r="P88" s="60"/>
      <c r="Q88" s="60"/>
    </row>
    <row r="89" spans="1:17" ht="48">
      <c r="A89" s="66">
        <v>58</v>
      </c>
      <c r="B89" s="65" t="s">
        <v>263</v>
      </c>
      <c r="C89" s="64" t="s">
        <v>262</v>
      </c>
      <c r="D89" s="63" t="s">
        <v>240</v>
      </c>
      <c r="E89" s="62">
        <v>3.1199999999999999E-2</v>
      </c>
      <c r="F89" s="60">
        <v>180981.74</v>
      </c>
      <c r="G89" s="60">
        <v>13763.52</v>
      </c>
      <c r="H89" s="60">
        <v>7541.6</v>
      </c>
      <c r="I89" s="60">
        <v>880.22</v>
      </c>
      <c r="J89" s="60">
        <v>5646.63</v>
      </c>
      <c r="K89" s="60">
        <v>429.42</v>
      </c>
      <c r="L89" s="60">
        <v>235.3</v>
      </c>
      <c r="M89" s="60">
        <v>27.46</v>
      </c>
      <c r="N89" s="60">
        <v>1593</v>
      </c>
      <c r="O89" s="60">
        <v>49.7</v>
      </c>
      <c r="P89" s="60">
        <v>65.25</v>
      </c>
      <c r="Q89" s="60">
        <v>2.04</v>
      </c>
    </row>
    <row r="90" spans="1:17" ht="24">
      <c r="A90" s="66">
        <v>60</v>
      </c>
      <c r="B90" s="65" t="s">
        <v>239</v>
      </c>
      <c r="C90" s="64" t="s">
        <v>238</v>
      </c>
      <c r="D90" s="63" t="s">
        <v>183</v>
      </c>
      <c r="E90" s="67">
        <v>-3.1669999999999998</v>
      </c>
      <c r="F90" s="60">
        <v>665</v>
      </c>
      <c r="G90" s="60"/>
      <c r="H90" s="60"/>
      <c r="I90" s="60"/>
      <c r="J90" s="60">
        <v>-2106.0500000000002</v>
      </c>
      <c r="K90" s="60"/>
      <c r="L90" s="60"/>
      <c r="M90" s="60"/>
      <c r="N90" s="60"/>
      <c r="O90" s="60"/>
      <c r="P90" s="60"/>
      <c r="Q90" s="60"/>
    </row>
    <row r="91" spans="1:17" ht="24">
      <c r="A91" s="66">
        <v>61</v>
      </c>
      <c r="B91" s="65" t="s">
        <v>237</v>
      </c>
      <c r="C91" s="64" t="s">
        <v>236</v>
      </c>
      <c r="D91" s="63" t="s">
        <v>183</v>
      </c>
      <c r="E91" s="67">
        <v>3.1669999999999998</v>
      </c>
      <c r="F91" s="60">
        <v>580</v>
      </c>
      <c r="G91" s="60"/>
      <c r="H91" s="60"/>
      <c r="I91" s="60"/>
      <c r="J91" s="60">
        <v>1836.86</v>
      </c>
      <c r="K91" s="60"/>
      <c r="L91" s="60"/>
      <c r="M91" s="60"/>
      <c r="N91" s="60"/>
      <c r="O91" s="60"/>
      <c r="P91" s="60"/>
      <c r="Q91" s="60"/>
    </row>
    <row r="92" spans="1:17" ht="24">
      <c r="A92" s="66">
        <v>61.2</v>
      </c>
      <c r="B92" s="65" t="s">
        <v>235</v>
      </c>
      <c r="C92" s="64" t="s">
        <v>234</v>
      </c>
      <c r="D92" s="63" t="s">
        <v>223</v>
      </c>
      <c r="E92" s="67">
        <v>-0.3569</v>
      </c>
      <c r="F92" s="60">
        <v>5650</v>
      </c>
      <c r="G92" s="60"/>
      <c r="H92" s="60"/>
      <c r="I92" s="60"/>
      <c r="J92" s="60">
        <v>-2016.48</v>
      </c>
      <c r="K92" s="60"/>
      <c r="L92" s="60"/>
      <c r="M92" s="60"/>
      <c r="N92" s="60"/>
      <c r="O92" s="60"/>
      <c r="P92" s="60"/>
      <c r="Q92" s="60"/>
    </row>
    <row r="93" spans="1:17" ht="24">
      <c r="A93" s="66">
        <v>61.3</v>
      </c>
      <c r="B93" s="65" t="s">
        <v>261</v>
      </c>
      <c r="C93" s="64" t="s">
        <v>260</v>
      </c>
      <c r="D93" s="63" t="s">
        <v>223</v>
      </c>
      <c r="E93" s="67">
        <v>0.13593</v>
      </c>
      <c r="F93" s="60">
        <v>7418.82</v>
      </c>
      <c r="G93" s="60"/>
      <c r="H93" s="60"/>
      <c r="I93" s="60"/>
      <c r="J93" s="60">
        <v>1008.44</v>
      </c>
      <c r="K93" s="60"/>
      <c r="L93" s="60"/>
      <c r="M93" s="60"/>
      <c r="N93" s="60"/>
      <c r="O93" s="60"/>
      <c r="P93" s="60"/>
      <c r="Q93" s="60"/>
    </row>
    <row r="94" spans="1:17" ht="24">
      <c r="A94" s="66">
        <v>62.1</v>
      </c>
      <c r="B94" s="65" t="s">
        <v>261</v>
      </c>
      <c r="C94" s="64" t="s">
        <v>260</v>
      </c>
      <c r="D94" s="63" t="s">
        <v>223</v>
      </c>
      <c r="E94" s="62">
        <v>1.9800000000000002E-2</v>
      </c>
      <c r="F94" s="60">
        <v>7418.82</v>
      </c>
      <c r="G94" s="60"/>
      <c r="H94" s="60"/>
      <c r="I94" s="60"/>
      <c r="J94" s="60">
        <v>146.88999999999999</v>
      </c>
      <c r="K94" s="60"/>
      <c r="L94" s="60"/>
      <c r="M94" s="60"/>
      <c r="N94" s="60"/>
      <c r="O94" s="60"/>
      <c r="P94" s="60"/>
      <c r="Q94" s="60"/>
    </row>
    <row r="95" spans="1:17" ht="24">
      <c r="A95" s="66">
        <v>62.2</v>
      </c>
      <c r="B95" s="65" t="s">
        <v>259</v>
      </c>
      <c r="C95" s="64" t="s">
        <v>258</v>
      </c>
      <c r="D95" s="63" t="s">
        <v>223</v>
      </c>
      <c r="E95" s="62">
        <v>2.52E-2</v>
      </c>
      <c r="F95" s="60">
        <v>6780</v>
      </c>
      <c r="G95" s="60"/>
      <c r="H95" s="60"/>
      <c r="I95" s="60"/>
      <c r="J95" s="60">
        <v>170.86</v>
      </c>
      <c r="K95" s="60"/>
      <c r="L95" s="60"/>
      <c r="M95" s="60"/>
      <c r="N95" s="60"/>
      <c r="O95" s="60"/>
      <c r="P95" s="60"/>
      <c r="Q95" s="60"/>
    </row>
    <row r="96" spans="1:17" ht="36">
      <c r="A96" s="66">
        <v>62.3</v>
      </c>
      <c r="B96" s="65" t="s">
        <v>257</v>
      </c>
      <c r="C96" s="64" t="s">
        <v>256</v>
      </c>
      <c r="D96" s="63" t="s">
        <v>223</v>
      </c>
      <c r="E96" s="62">
        <v>0.10674</v>
      </c>
      <c r="F96" s="60">
        <v>7956.21</v>
      </c>
      <c r="G96" s="60"/>
      <c r="H96" s="60"/>
      <c r="I96" s="60"/>
      <c r="J96" s="60">
        <v>849.25</v>
      </c>
      <c r="K96" s="60"/>
      <c r="L96" s="60"/>
      <c r="M96" s="60"/>
      <c r="N96" s="60"/>
      <c r="O96" s="60"/>
      <c r="P96" s="60"/>
      <c r="Q96" s="60"/>
    </row>
    <row r="97" spans="1:17" ht="36">
      <c r="A97" s="66">
        <v>62.4</v>
      </c>
      <c r="B97" s="65" t="s">
        <v>255</v>
      </c>
      <c r="C97" s="64" t="s">
        <v>254</v>
      </c>
      <c r="D97" s="63" t="s">
        <v>223</v>
      </c>
      <c r="E97" s="62">
        <v>0.1668</v>
      </c>
      <c r="F97" s="60">
        <v>7917</v>
      </c>
      <c r="G97" s="60"/>
      <c r="H97" s="60"/>
      <c r="I97" s="60"/>
      <c r="J97" s="60">
        <v>1320.56</v>
      </c>
      <c r="K97" s="60"/>
      <c r="L97" s="60"/>
      <c r="M97" s="60"/>
      <c r="N97" s="60"/>
      <c r="O97" s="60"/>
      <c r="P97" s="60"/>
      <c r="Q97" s="60"/>
    </row>
    <row r="98" spans="1:17" ht="19.149999999999999" customHeight="1">
      <c r="A98" s="151" t="s">
        <v>253</v>
      </c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</row>
    <row r="99" spans="1:17" ht="36">
      <c r="A99" s="66">
        <v>65</v>
      </c>
      <c r="B99" s="65" t="s">
        <v>252</v>
      </c>
      <c r="C99" s="64" t="s">
        <v>251</v>
      </c>
      <c r="D99" s="63" t="s">
        <v>250</v>
      </c>
      <c r="E99" s="62">
        <v>1.0247999999999999</v>
      </c>
      <c r="F99" s="60">
        <v>8839.43</v>
      </c>
      <c r="G99" s="60">
        <v>858.61</v>
      </c>
      <c r="H99" s="60">
        <v>555.80999999999995</v>
      </c>
      <c r="I99" s="60">
        <v>44.15</v>
      </c>
      <c r="J99" s="60">
        <v>9058.65</v>
      </c>
      <c r="K99" s="60">
        <v>879.9</v>
      </c>
      <c r="L99" s="60">
        <v>569.59</v>
      </c>
      <c r="M99" s="60">
        <v>45.24</v>
      </c>
      <c r="N99" s="60">
        <v>102.46</v>
      </c>
      <c r="O99" s="60">
        <v>105</v>
      </c>
      <c r="P99" s="60">
        <v>3.27</v>
      </c>
      <c r="Q99" s="60">
        <v>3.35</v>
      </c>
    </row>
    <row r="100" spans="1:17" ht="24">
      <c r="A100" s="66">
        <v>66</v>
      </c>
      <c r="B100" s="65" t="s">
        <v>185</v>
      </c>
      <c r="C100" s="64" t="s">
        <v>249</v>
      </c>
      <c r="D100" s="63" t="s">
        <v>183</v>
      </c>
      <c r="E100" s="62">
        <v>25.62</v>
      </c>
      <c r="F100" s="60">
        <v>542.4</v>
      </c>
      <c r="G100" s="60"/>
      <c r="H100" s="60"/>
      <c r="I100" s="60"/>
      <c r="J100" s="60">
        <v>13896.29</v>
      </c>
      <c r="K100" s="60"/>
      <c r="L100" s="60"/>
      <c r="M100" s="60"/>
      <c r="N100" s="60"/>
      <c r="O100" s="60"/>
      <c r="P100" s="60"/>
      <c r="Q100" s="60"/>
    </row>
    <row r="101" spans="1:17" ht="36">
      <c r="A101" s="66">
        <v>67</v>
      </c>
      <c r="B101" s="65" t="s">
        <v>248</v>
      </c>
      <c r="C101" s="64" t="s">
        <v>405</v>
      </c>
      <c r="D101" s="63" t="s">
        <v>183</v>
      </c>
      <c r="E101" s="62">
        <v>6.89</v>
      </c>
      <c r="F101" s="60">
        <v>2292.7800000000002</v>
      </c>
      <c r="G101" s="60"/>
      <c r="H101" s="60"/>
      <c r="I101" s="60"/>
      <c r="J101" s="60">
        <v>15797.25</v>
      </c>
      <c r="K101" s="60"/>
      <c r="L101" s="60"/>
      <c r="M101" s="60"/>
      <c r="N101" s="60"/>
      <c r="O101" s="60"/>
      <c r="P101" s="60"/>
      <c r="Q101" s="60"/>
    </row>
    <row r="102" spans="1:17" ht="24">
      <c r="A102" s="66">
        <v>68</v>
      </c>
      <c r="B102" s="65" t="s">
        <v>246</v>
      </c>
      <c r="C102" s="64" t="s">
        <v>245</v>
      </c>
      <c r="D102" s="63" t="s">
        <v>164</v>
      </c>
      <c r="E102" s="67">
        <v>-113.8</v>
      </c>
      <c r="F102" s="60">
        <v>3.25</v>
      </c>
      <c r="G102" s="60"/>
      <c r="H102" s="60"/>
      <c r="I102" s="60"/>
      <c r="J102" s="60">
        <v>-369.85</v>
      </c>
      <c r="K102" s="60"/>
      <c r="L102" s="60"/>
      <c r="M102" s="60"/>
      <c r="N102" s="60"/>
      <c r="O102" s="60"/>
      <c r="P102" s="60"/>
      <c r="Q102" s="60"/>
    </row>
    <row r="103" spans="1:17" ht="24">
      <c r="A103" s="66">
        <v>69</v>
      </c>
      <c r="B103" s="65" t="s">
        <v>244</v>
      </c>
      <c r="C103" s="64" t="s">
        <v>243</v>
      </c>
      <c r="D103" s="63" t="s">
        <v>164</v>
      </c>
      <c r="E103" s="67">
        <v>113.8</v>
      </c>
      <c r="F103" s="60">
        <v>6.46</v>
      </c>
      <c r="G103" s="60"/>
      <c r="H103" s="60"/>
      <c r="I103" s="60"/>
      <c r="J103" s="60">
        <v>735.15</v>
      </c>
      <c r="K103" s="60"/>
      <c r="L103" s="60"/>
      <c r="M103" s="60"/>
      <c r="N103" s="60"/>
      <c r="O103" s="60"/>
      <c r="P103" s="60"/>
      <c r="Q103" s="60"/>
    </row>
    <row r="104" spans="1:17" ht="48">
      <c r="A104" s="66">
        <v>70</v>
      </c>
      <c r="B104" s="65" t="s">
        <v>242</v>
      </c>
      <c r="C104" s="64" t="s">
        <v>241</v>
      </c>
      <c r="D104" s="63" t="s">
        <v>240</v>
      </c>
      <c r="E104" s="62">
        <v>6.6000000000000003E-2</v>
      </c>
      <c r="F104" s="60">
        <v>163078</v>
      </c>
      <c r="G104" s="60">
        <v>9115.85</v>
      </c>
      <c r="H104" s="60">
        <v>8051.09</v>
      </c>
      <c r="I104" s="60">
        <v>958.87</v>
      </c>
      <c r="J104" s="60">
        <v>10763.15</v>
      </c>
      <c r="K104" s="60">
        <v>601.65</v>
      </c>
      <c r="L104" s="60">
        <v>531.37</v>
      </c>
      <c r="M104" s="60">
        <v>63.29</v>
      </c>
      <c r="N104" s="60">
        <v>1016.26</v>
      </c>
      <c r="O104" s="60">
        <v>67.069999999999993</v>
      </c>
      <c r="P104" s="60">
        <v>71.08</v>
      </c>
      <c r="Q104" s="60">
        <v>4.6900000000000004</v>
      </c>
    </row>
    <row r="105" spans="1:17" ht="24">
      <c r="A105" s="66">
        <v>71</v>
      </c>
      <c r="B105" s="65" t="s">
        <v>239</v>
      </c>
      <c r="C105" s="64" t="s">
        <v>238</v>
      </c>
      <c r="D105" s="63" t="s">
        <v>183</v>
      </c>
      <c r="E105" s="67">
        <v>-6.6989999999999998</v>
      </c>
      <c r="F105" s="60">
        <v>665</v>
      </c>
      <c r="G105" s="60"/>
      <c r="H105" s="60"/>
      <c r="I105" s="60"/>
      <c r="J105" s="60">
        <v>-4454.83</v>
      </c>
      <c r="K105" s="60"/>
      <c r="L105" s="60"/>
      <c r="M105" s="60"/>
      <c r="N105" s="60"/>
      <c r="O105" s="60"/>
      <c r="P105" s="60"/>
      <c r="Q105" s="60"/>
    </row>
    <row r="106" spans="1:17" ht="24">
      <c r="A106" s="66">
        <v>71.2</v>
      </c>
      <c r="B106" s="65" t="s">
        <v>237</v>
      </c>
      <c r="C106" s="64" t="s">
        <v>236</v>
      </c>
      <c r="D106" s="63" t="s">
        <v>183</v>
      </c>
      <c r="E106" s="67">
        <v>6.6989999999999998</v>
      </c>
      <c r="F106" s="60">
        <v>580</v>
      </c>
      <c r="G106" s="60"/>
      <c r="H106" s="60"/>
      <c r="I106" s="60"/>
      <c r="J106" s="60">
        <v>3885.42</v>
      </c>
      <c r="K106" s="60"/>
      <c r="L106" s="60"/>
      <c r="M106" s="60"/>
      <c r="N106" s="60"/>
      <c r="O106" s="60"/>
      <c r="P106" s="60"/>
      <c r="Q106" s="60"/>
    </row>
    <row r="107" spans="1:17" ht="24">
      <c r="A107" s="66">
        <v>71.099999999999994</v>
      </c>
      <c r="B107" s="65" t="s">
        <v>235</v>
      </c>
      <c r="C107" s="64" t="s">
        <v>234</v>
      </c>
      <c r="D107" s="63" t="s">
        <v>223</v>
      </c>
      <c r="E107" s="67">
        <v>-0.82499999999999996</v>
      </c>
      <c r="F107" s="60">
        <v>5650</v>
      </c>
      <c r="G107" s="60"/>
      <c r="H107" s="60"/>
      <c r="I107" s="60"/>
      <c r="J107" s="60">
        <v>-4661.25</v>
      </c>
      <c r="K107" s="60"/>
      <c r="L107" s="60"/>
      <c r="M107" s="60"/>
      <c r="N107" s="60"/>
      <c r="O107" s="60"/>
      <c r="P107" s="60"/>
      <c r="Q107" s="60"/>
    </row>
    <row r="108" spans="1:17" ht="24">
      <c r="A108" s="66">
        <v>74.099999999999994</v>
      </c>
      <c r="B108" s="65" t="s">
        <v>261</v>
      </c>
      <c r="C108" s="64" t="s">
        <v>260</v>
      </c>
      <c r="D108" s="63" t="s">
        <v>223</v>
      </c>
      <c r="E108" s="62">
        <v>8.2600000000000007E-2</v>
      </c>
      <c r="F108" s="60">
        <v>7418.82</v>
      </c>
      <c r="G108" s="60"/>
      <c r="H108" s="60"/>
      <c r="I108" s="60"/>
      <c r="J108" s="60">
        <v>612.79</v>
      </c>
      <c r="K108" s="60"/>
      <c r="L108" s="60"/>
      <c r="M108" s="60"/>
      <c r="N108" s="60"/>
      <c r="O108" s="60"/>
      <c r="P108" s="60"/>
      <c r="Q108" s="60"/>
    </row>
    <row r="109" spans="1:17" ht="36">
      <c r="A109" s="66">
        <v>75.099999999999994</v>
      </c>
      <c r="B109" s="65" t="s">
        <v>231</v>
      </c>
      <c r="C109" s="64" t="s">
        <v>230</v>
      </c>
      <c r="D109" s="63" t="s">
        <v>223</v>
      </c>
      <c r="E109" s="62">
        <v>0.1295</v>
      </c>
      <c r="F109" s="60">
        <v>8014.15</v>
      </c>
      <c r="G109" s="60"/>
      <c r="H109" s="60"/>
      <c r="I109" s="60"/>
      <c r="J109" s="60">
        <v>1037.83</v>
      </c>
      <c r="K109" s="60"/>
      <c r="L109" s="60"/>
      <c r="M109" s="60"/>
      <c r="N109" s="60"/>
      <c r="O109" s="60"/>
      <c r="P109" s="60"/>
      <c r="Q109" s="60"/>
    </row>
    <row r="110" spans="1:17" ht="24">
      <c r="A110" s="66">
        <v>76</v>
      </c>
      <c r="B110" s="65" t="s">
        <v>229</v>
      </c>
      <c r="C110" s="64" t="s">
        <v>228</v>
      </c>
      <c r="D110" s="63" t="s">
        <v>220</v>
      </c>
      <c r="E110" s="62">
        <v>0.12470000000000001</v>
      </c>
      <c r="F110" s="60">
        <v>8994.58</v>
      </c>
      <c r="G110" s="60">
        <v>445.69</v>
      </c>
      <c r="H110" s="60">
        <v>496.68</v>
      </c>
      <c r="I110" s="60">
        <v>23.63</v>
      </c>
      <c r="J110" s="60">
        <v>1121.6199999999999</v>
      </c>
      <c r="K110" s="60">
        <v>55.58</v>
      </c>
      <c r="L110" s="60">
        <v>61.94</v>
      </c>
      <c r="M110" s="60">
        <v>2.95</v>
      </c>
      <c r="N110" s="60">
        <v>46.33</v>
      </c>
      <c r="O110" s="60">
        <v>5.78</v>
      </c>
      <c r="P110" s="60">
        <v>1.75</v>
      </c>
      <c r="Q110" s="60">
        <v>0.22</v>
      </c>
    </row>
    <row r="111" spans="1:17" ht="24">
      <c r="A111" s="66">
        <v>79</v>
      </c>
      <c r="B111" s="65" t="s">
        <v>222</v>
      </c>
      <c r="C111" s="64" t="s">
        <v>221</v>
      </c>
      <c r="D111" s="63" t="s">
        <v>220</v>
      </c>
      <c r="E111" s="62">
        <v>0.1051</v>
      </c>
      <c r="F111" s="60">
        <v>8792.59</v>
      </c>
      <c r="G111" s="60">
        <v>1957.49</v>
      </c>
      <c r="H111" s="60">
        <v>35.1</v>
      </c>
      <c r="I111" s="60">
        <v>2.0299999999999998</v>
      </c>
      <c r="J111" s="60">
        <v>924.1</v>
      </c>
      <c r="K111" s="60">
        <v>205.73</v>
      </c>
      <c r="L111" s="60">
        <v>3.69</v>
      </c>
      <c r="M111" s="60">
        <v>0.21</v>
      </c>
      <c r="N111" s="60">
        <v>215.82</v>
      </c>
      <c r="O111" s="60">
        <v>22.68</v>
      </c>
      <c r="P111" s="60">
        <v>0.15</v>
      </c>
      <c r="Q111" s="60">
        <v>0.02</v>
      </c>
    </row>
    <row r="112" spans="1:17" ht="19.149999999999999" customHeight="1">
      <c r="A112" s="151" t="s">
        <v>219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</row>
    <row r="113" spans="1:17" ht="60">
      <c r="A113" s="66">
        <v>80</v>
      </c>
      <c r="B113" s="65" t="s">
        <v>209</v>
      </c>
      <c r="C113" s="64" t="s">
        <v>208</v>
      </c>
      <c r="D113" s="63" t="s">
        <v>207</v>
      </c>
      <c r="E113" s="67">
        <v>5.69</v>
      </c>
      <c r="F113" s="60">
        <v>2300.67</v>
      </c>
      <c r="G113" s="60">
        <v>200.19</v>
      </c>
      <c r="H113" s="60">
        <v>38.22</v>
      </c>
      <c r="I113" s="60">
        <v>2.0299999999999998</v>
      </c>
      <c r="J113" s="60">
        <v>13090.81</v>
      </c>
      <c r="K113" s="60">
        <v>1139.08</v>
      </c>
      <c r="L113" s="60">
        <v>217.47</v>
      </c>
      <c r="M113" s="60">
        <v>11.55</v>
      </c>
      <c r="N113" s="60">
        <v>24.09</v>
      </c>
      <c r="O113" s="60">
        <v>137.07</v>
      </c>
      <c r="P113" s="60">
        <v>0.15</v>
      </c>
      <c r="Q113" s="60">
        <v>0.85</v>
      </c>
    </row>
    <row r="114" spans="1:17" ht="144">
      <c r="A114" s="66">
        <v>80.400000000000006</v>
      </c>
      <c r="B114" s="65" t="s">
        <v>206</v>
      </c>
      <c r="C114" s="64" t="s">
        <v>205</v>
      </c>
      <c r="D114" s="63" t="s">
        <v>202</v>
      </c>
      <c r="E114" s="62">
        <v>0.28620000000000001</v>
      </c>
      <c r="F114" s="60">
        <v>5335.24</v>
      </c>
      <c r="G114" s="60">
        <v>580.04</v>
      </c>
      <c r="H114" s="60">
        <v>92.17</v>
      </c>
      <c r="I114" s="60"/>
      <c r="J114" s="60">
        <v>1526.95</v>
      </c>
      <c r="K114" s="60">
        <v>166.01</v>
      </c>
      <c r="L114" s="60">
        <v>26.38</v>
      </c>
      <c r="M114" s="60"/>
      <c r="N114" s="60">
        <v>68</v>
      </c>
      <c r="O114" s="60">
        <v>19.46</v>
      </c>
      <c r="P114" s="60"/>
      <c r="Q114" s="60"/>
    </row>
    <row r="115" spans="1:17" ht="36">
      <c r="A115" s="66">
        <v>80.12</v>
      </c>
      <c r="B115" s="65" t="s">
        <v>404</v>
      </c>
      <c r="C115" s="64" t="s">
        <v>403</v>
      </c>
      <c r="D115" s="63" t="s">
        <v>183</v>
      </c>
      <c r="E115" s="67">
        <v>-0.38919999999999999</v>
      </c>
      <c r="F115" s="60">
        <v>1320</v>
      </c>
      <c r="G115" s="60"/>
      <c r="H115" s="60"/>
      <c r="I115" s="60"/>
      <c r="J115" s="60">
        <v>-513.74</v>
      </c>
      <c r="K115" s="60"/>
      <c r="L115" s="60"/>
      <c r="M115" s="60"/>
      <c r="N115" s="60"/>
      <c r="O115" s="60"/>
      <c r="P115" s="60"/>
      <c r="Q115" s="60"/>
    </row>
    <row r="116" spans="1:17" ht="24">
      <c r="A116" s="66">
        <v>80.13</v>
      </c>
      <c r="B116" s="65" t="s">
        <v>163</v>
      </c>
      <c r="C116" s="64" t="s">
        <v>371</v>
      </c>
      <c r="D116" s="63" t="s">
        <v>183</v>
      </c>
      <c r="E116" s="67">
        <v>0.38919999999999999</v>
      </c>
      <c r="F116" s="60">
        <v>621.99</v>
      </c>
      <c r="G116" s="60"/>
      <c r="H116" s="60"/>
      <c r="I116" s="60"/>
      <c r="J116" s="60">
        <v>242.08</v>
      </c>
      <c r="K116" s="60"/>
      <c r="L116" s="60"/>
      <c r="M116" s="60"/>
      <c r="N116" s="60"/>
      <c r="O116" s="60"/>
      <c r="P116" s="60"/>
      <c r="Q116" s="60"/>
    </row>
    <row r="117" spans="1:17" ht="144">
      <c r="A117" s="66">
        <v>80.5</v>
      </c>
      <c r="B117" s="65" t="s">
        <v>204</v>
      </c>
      <c r="C117" s="64" t="s">
        <v>203</v>
      </c>
      <c r="D117" s="63" t="s">
        <v>202</v>
      </c>
      <c r="E117" s="62">
        <v>0.1368</v>
      </c>
      <c r="F117" s="60">
        <v>5313.52</v>
      </c>
      <c r="G117" s="60">
        <v>1219.79</v>
      </c>
      <c r="H117" s="60">
        <v>79.81</v>
      </c>
      <c r="I117" s="60"/>
      <c r="J117" s="60">
        <v>726.89</v>
      </c>
      <c r="K117" s="60">
        <v>166.87</v>
      </c>
      <c r="L117" s="60">
        <v>10.92</v>
      </c>
      <c r="M117" s="60"/>
      <c r="N117" s="60">
        <v>143</v>
      </c>
      <c r="O117" s="60">
        <v>19.559999999999999</v>
      </c>
      <c r="P117" s="60"/>
      <c r="Q117" s="60"/>
    </row>
    <row r="118" spans="1:17" ht="36">
      <c r="A118" s="66">
        <v>81</v>
      </c>
      <c r="B118" s="65" t="s">
        <v>216</v>
      </c>
      <c r="C118" s="64" t="s">
        <v>215</v>
      </c>
      <c r="D118" s="63" t="s">
        <v>214</v>
      </c>
      <c r="E118" s="67">
        <v>1</v>
      </c>
      <c r="F118" s="60">
        <v>378.81</v>
      </c>
      <c r="G118" s="60">
        <v>56.55</v>
      </c>
      <c r="H118" s="60">
        <v>22.06</v>
      </c>
      <c r="I118" s="60">
        <v>1.49</v>
      </c>
      <c r="J118" s="60">
        <v>378.81</v>
      </c>
      <c r="K118" s="60">
        <v>56.55</v>
      </c>
      <c r="L118" s="60">
        <v>22.06</v>
      </c>
      <c r="M118" s="60">
        <v>1.49</v>
      </c>
      <c r="N118" s="60">
        <v>6.63</v>
      </c>
      <c r="O118" s="60">
        <v>6.63</v>
      </c>
      <c r="P118" s="60">
        <v>0.11</v>
      </c>
      <c r="Q118" s="60">
        <v>0.11</v>
      </c>
    </row>
    <row r="119" spans="1:17" ht="24">
      <c r="A119" s="66">
        <v>81.099999999999994</v>
      </c>
      <c r="B119" s="65" t="s">
        <v>213</v>
      </c>
      <c r="C119" s="64" t="s">
        <v>212</v>
      </c>
      <c r="D119" s="63" t="s">
        <v>145</v>
      </c>
      <c r="E119" s="67">
        <v>1</v>
      </c>
      <c r="F119" s="60">
        <v>90</v>
      </c>
      <c r="G119" s="60"/>
      <c r="H119" s="60"/>
      <c r="I119" s="60"/>
      <c r="J119" s="60">
        <v>90</v>
      </c>
      <c r="K119" s="60"/>
      <c r="L119" s="60"/>
      <c r="M119" s="60"/>
      <c r="N119" s="60"/>
      <c r="O119" s="60"/>
      <c r="P119" s="60"/>
      <c r="Q119" s="60"/>
    </row>
    <row r="120" spans="1:17" ht="48">
      <c r="A120" s="66">
        <v>82</v>
      </c>
      <c r="B120" s="65" t="s">
        <v>201</v>
      </c>
      <c r="C120" s="64" t="s">
        <v>200</v>
      </c>
      <c r="D120" s="63" t="s">
        <v>199</v>
      </c>
      <c r="E120" s="62">
        <v>1.7</v>
      </c>
      <c r="F120" s="60">
        <v>4919.01</v>
      </c>
      <c r="G120" s="60">
        <v>413.94</v>
      </c>
      <c r="H120" s="60">
        <v>156.69999999999999</v>
      </c>
      <c r="I120" s="60">
        <v>14.99</v>
      </c>
      <c r="J120" s="60">
        <v>8362.32</v>
      </c>
      <c r="K120" s="60">
        <v>703.7</v>
      </c>
      <c r="L120" s="60">
        <v>266.39</v>
      </c>
      <c r="M120" s="60">
        <v>25.48</v>
      </c>
      <c r="N120" s="60">
        <v>47.91</v>
      </c>
      <c r="O120" s="60">
        <v>81.45</v>
      </c>
      <c r="P120" s="60">
        <v>1.1100000000000001</v>
      </c>
      <c r="Q120" s="60">
        <v>1.89</v>
      </c>
    </row>
    <row r="121" spans="1:17" ht="24">
      <c r="A121" s="66">
        <v>83</v>
      </c>
      <c r="B121" s="65" t="s">
        <v>198</v>
      </c>
      <c r="C121" s="64" t="s">
        <v>197</v>
      </c>
      <c r="D121" s="63" t="s">
        <v>164</v>
      </c>
      <c r="E121" s="67">
        <v>-229.5</v>
      </c>
      <c r="F121" s="60">
        <v>12.43</v>
      </c>
      <c r="G121" s="60"/>
      <c r="H121" s="60"/>
      <c r="I121" s="60"/>
      <c r="J121" s="60">
        <v>-2852.68</v>
      </c>
      <c r="K121" s="60"/>
      <c r="L121" s="60"/>
      <c r="M121" s="60"/>
      <c r="N121" s="60"/>
      <c r="O121" s="60"/>
      <c r="P121" s="60"/>
      <c r="Q121" s="60"/>
    </row>
    <row r="122" spans="1:17" ht="36">
      <c r="A122" s="66">
        <v>84</v>
      </c>
      <c r="B122" s="65" t="s">
        <v>163</v>
      </c>
      <c r="C122" s="64" t="s">
        <v>211</v>
      </c>
      <c r="D122" s="63" t="s">
        <v>164</v>
      </c>
      <c r="E122" s="62">
        <v>197.2</v>
      </c>
      <c r="F122" s="60">
        <v>43.93</v>
      </c>
      <c r="G122" s="60"/>
      <c r="H122" s="60"/>
      <c r="I122" s="60"/>
      <c r="J122" s="60">
        <v>8663</v>
      </c>
      <c r="K122" s="60"/>
      <c r="L122" s="60"/>
      <c r="M122" s="60"/>
      <c r="N122" s="60"/>
      <c r="O122" s="60"/>
      <c r="P122" s="60"/>
      <c r="Q122" s="60"/>
    </row>
    <row r="123" spans="1:17" ht="72">
      <c r="A123" s="66">
        <v>84.1</v>
      </c>
      <c r="B123" s="65" t="s">
        <v>192</v>
      </c>
      <c r="C123" s="64" t="s">
        <v>191</v>
      </c>
      <c r="D123" s="63" t="s">
        <v>190</v>
      </c>
      <c r="E123" s="62">
        <v>1.0751999999999999</v>
      </c>
      <c r="F123" s="60">
        <v>239.35</v>
      </c>
      <c r="G123" s="60">
        <v>122.77</v>
      </c>
      <c r="H123" s="60">
        <v>114.74</v>
      </c>
      <c r="I123" s="60">
        <v>1.62</v>
      </c>
      <c r="J123" s="60">
        <v>257.35000000000002</v>
      </c>
      <c r="K123" s="60">
        <v>132</v>
      </c>
      <c r="L123" s="60">
        <v>123.37</v>
      </c>
      <c r="M123" s="60">
        <v>1.74</v>
      </c>
      <c r="N123" s="60">
        <v>12.91</v>
      </c>
      <c r="O123" s="60">
        <v>13.88</v>
      </c>
      <c r="P123" s="60">
        <v>0.14000000000000001</v>
      </c>
      <c r="Q123" s="60">
        <v>0.15</v>
      </c>
    </row>
    <row r="124" spans="1:17" ht="19.149999999999999" customHeight="1">
      <c r="A124" s="151" t="s">
        <v>210</v>
      </c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</row>
    <row r="125" spans="1:17" ht="60">
      <c r="A125" s="66">
        <v>85</v>
      </c>
      <c r="B125" s="65" t="s">
        <v>209</v>
      </c>
      <c r="C125" s="64" t="s">
        <v>208</v>
      </c>
      <c r="D125" s="63" t="s">
        <v>207</v>
      </c>
      <c r="E125" s="62">
        <v>0.374</v>
      </c>
      <c r="F125" s="60">
        <v>2300.67</v>
      </c>
      <c r="G125" s="60">
        <v>200.19</v>
      </c>
      <c r="H125" s="60">
        <v>38.22</v>
      </c>
      <c r="I125" s="60">
        <v>2.0299999999999998</v>
      </c>
      <c r="J125" s="60">
        <v>860.45</v>
      </c>
      <c r="K125" s="60">
        <v>74.87</v>
      </c>
      <c r="L125" s="60">
        <v>14.29</v>
      </c>
      <c r="M125" s="60">
        <v>0.76</v>
      </c>
      <c r="N125" s="60">
        <v>24.09</v>
      </c>
      <c r="O125" s="60">
        <v>9.01</v>
      </c>
      <c r="P125" s="60">
        <v>0.15</v>
      </c>
      <c r="Q125" s="60">
        <v>0.06</v>
      </c>
    </row>
    <row r="126" spans="1:17" ht="144">
      <c r="A126" s="66">
        <v>87</v>
      </c>
      <c r="B126" s="65" t="s">
        <v>206</v>
      </c>
      <c r="C126" s="64" t="s">
        <v>205</v>
      </c>
      <c r="D126" s="63" t="s">
        <v>202</v>
      </c>
      <c r="E126" s="62">
        <v>4.1399999999999999E-2</v>
      </c>
      <c r="F126" s="60">
        <v>5335.24</v>
      </c>
      <c r="G126" s="60">
        <v>580.04</v>
      </c>
      <c r="H126" s="60">
        <v>92.17</v>
      </c>
      <c r="I126" s="60"/>
      <c r="J126" s="60">
        <v>220.88</v>
      </c>
      <c r="K126" s="60">
        <v>24.01</v>
      </c>
      <c r="L126" s="60">
        <v>3.82</v>
      </c>
      <c r="M126" s="60"/>
      <c r="N126" s="60">
        <v>68</v>
      </c>
      <c r="O126" s="60">
        <v>2.82</v>
      </c>
      <c r="P126" s="60"/>
      <c r="Q126" s="60"/>
    </row>
    <row r="127" spans="1:17" ht="144">
      <c r="A127" s="66">
        <v>88</v>
      </c>
      <c r="B127" s="65" t="s">
        <v>204</v>
      </c>
      <c r="C127" s="64" t="s">
        <v>203</v>
      </c>
      <c r="D127" s="63" t="s">
        <v>202</v>
      </c>
      <c r="E127" s="62">
        <v>4.3200000000000002E-2</v>
      </c>
      <c r="F127" s="60">
        <v>5313.52</v>
      </c>
      <c r="G127" s="60">
        <v>1219.79</v>
      </c>
      <c r="H127" s="60">
        <v>79.81</v>
      </c>
      <c r="I127" s="60"/>
      <c r="J127" s="60">
        <v>229.54</v>
      </c>
      <c r="K127" s="60">
        <v>52.69</v>
      </c>
      <c r="L127" s="60">
        <v>3.45</v>
      </c>
      <c r="M127" s="60"/>
      <c r="N127" s="60">
        <v>143</v>
      </c>
      <c r="O127" s="60">
        <v>6.18</v>
      </c>
      <c r="P127" s="60"/>
      <c r="Q127" s="60"/>
    </row>
    <row r="128" spans="1:17" ht="48">
      <c r="A128" s="66">
        <v>91</v>
      </c>
      <c r="B128" s="65" t="s">
        <v>201</v>
      </c>
      <c r="C128" s="64" t="s">
        <v>200</v>
      </c>
      <c r="D128" s="63" t="s">
        <v>199</v>
      </c>
      <c r="E128" s="62">
        <v>0.16</v>
      </c>
      <c r="F128" s="60">
        <v>4919.01</v>
      </c>
      <c r="G128" s="60">
        <v>413.94</v>
      </c>
      <c r="H128" s="60">
        <v>156.69999999999999</v>
      </c>
      <c r="I128" s="60">
        <v>14.99</v>
      </c>
      <c r="J128" s="60">
        <v>787.04</v>
      </c>
      <c r="K128" s="60">
        <v>66.23</v>
      </c>
      <c r="L128" s="60">
        <v>25.07</v>
      </c>
      <c r="M128" s="60">
        <v>2.4</v>
      </c>
      <c r="N128" s="60">
        <v>47.91</v>
      </c>
      <c r="O128" s="60">
        <v>7.67</v>
      </c>
      <c r="P128" s="60">
        <v>1.1100000000000001</v>
      </c>
      <c r="Q128" s="60">
        <v>0.18</v>
      </c>
    </row>
    <row r="129" spans="1:17" ht="24">
      <c r="A129" s="66">
        <v>92</v>
      </c>
      <c r="B129" s="65" t="s">
        <v>198</v>
      </c>
      <c r="C129" s="64" t="s">
        <v>197</v>
      </c>
      <c r="D129" s="63" t="s">
        <v>164</v>
      </c>
      <c r="E129" s="67">
        <v>-21.6</v>
      </c>
      <c r="F129" s="60">
        <v>12.43</v>
      </c>
      <c r="G129" s="60"/>
      <c r="H129" s="60"/>
      <c r="I129" s="60"/>
      <c r="J129" s="60">
        <v>-268.49</v>
      </c>
      <c r="K129" s="60"/>
      <c r="L129" s="60"/>
      <c r="M129" s="60"/>
      <c r="N129" s="60"/>
      <c r="O129" s="60"/>
      <c r="P129" s="60"/>
      <c r="Q129" s="60"/>
    </row>
    <row r="130" spans="1:17" ht="36">
      <c r="A130" s="66">
        <v>93</v>
      </c>
      <c r="B130" s="65" t="s">
        <v>163</v>
      </c>
      <c r="C130" s="64" t="s">
        <v>196</v>
      </c>
      <c r="D130" s="63" t="s">
        <v>164</v>
      </c>
      <c r="E130" s="62">
        <v>18.559999999999999</v>
      </c>
      <c r="F130" s="60">
        <v>32.340000000000003</v>
      </c>
      <c r="G130" s="60"/>
      <c r="H130" s="60"/>
      <c r="I130" s="60"/>
      <c r="J130" s="60">
        <v>600.23</v>
      </c>
      <c r="K130" s="60"/>
      <c r="L130" s="60"/>
      <c r="M130" s="60"/>
      <c r="N130" s="60"/>
      <c r="O130" s="60"/>
      <c r="P130" s="60"/>
      <c r="Q130" s="60"/>
    </row>
    <row r="131" spans="1:17" ht="24">
      <c r="A131" s="66">
        <v>93.5</v>
      </c>
      <c r="B131" s="65" t="s">
        <v>195</v>
      </c>
      <c r="C131" s="64" t="s">
        <v>194</v>
      </c>
      <c r="D131" s="63" t="s">
        <v>193</v>
      </c>
      <c r="E131" s="67">
        <v>34.619999999999997</v>
      </c>
      <c r="F131" s="60">
        <v>15.16</v>
      </c>
      <c r="G131" s="60"/>
      <c r="H131" s="60"/>
      <c r="I131" s="60"/>
      <c r="J131" s="60">
        <v>524.84</v>
      </c>
      <c r="K131" s="60"/>
      <c r="L131" s="60"/>
      <c r="M131" s="60"/>
      <c r="N131" s="60"/>
      <c r="O131" s="60"/>
      <c r="P131" s="60"/>
      <c r="Q131" s="60"/>
    </row>
    <row r="132" spans="1:17" ht="72">
      <c r="A132" s="66">
        <v>93.6</v>
      </c>
      <c r="B132" s="65" t="s">
        <v>192</v>
      </c>
      <c r="C132" s="64" t="s">
        <v>191</v>
      </c>
      <c r="D132" s="63" t="s">
        <v>190</v>
      </c>
      <c r="E132" s="62">
        <v>4.9919999999999999E-2</v>
      </c>
      <c r="F132" s="60">
        <v>239.35</v>
      </c>
      <c r="G132" s="60">
        <v>122.77</v>
      </c>
      <c r="H132" s="60">
        <v>114.74</v>
      </c>
      <c r="I132" s="60">
        <v>1.62</v>
      </c>
      <c r="J132" s="60">
        <v>11.95</v>
      </c>
      <c r="K132" s="60">
        <v>6.13</v>
      </c>
      <c r="L132" s="60">
        <v>5.73</v>
      </c>
      <c r="M132" s="60">
        <v>0.08</v>
      </c>
      <c r="N132" s="60">
        <v>12.91</v>
      </c>
      <c r="O132" s="60">
        <v>0.64</v>
      </c>
      <c r="P132" s="60">
        <v>0.14000000000000001</v>
      </c>
      <c r="Q132" s="60">
        <v>0.01</v>
      </c>
    </row>
    <row r="133" spans="1:17" ht="19.149999999999999" customHeight="1">
      <c r="A133" s="151" t="s">
        <v>189</v>
      </c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</row>
    <row r="134" spans="1:17" ht="60">
      <c r="A134" s="66">
        <v>93.1</v>
      </c>
      <c r="B134" s="65" t="s">
        <v>188</v>
      </c>
      <c r="C134" s="64" t="s">
        <v>187</v>
      </c>
      <c r="D134" s="63" t="s">
        <v>186</v>
      </c>
      <c r="E134" s="62">
        <v>0.75380000000000003</v>
      </c>
      <c r="F134" s="60">
        <v>11902.38</v>
      </c>
      <c r="G134" s="60">
        <v>1233.52</v>
      </c>
      <c r="H134" s="60">
        <v>20.5</v>
      </c>
      <c r="I134" s="60"/>
      <c r="J134" s="60">
        <v>8972.01</v>
      </c>
      <c r="K134" s="60">
        <v>929.83</v>
      </c>
      <c r="L134" s="60">
        <v>15.45</v>
      </c>
      <c r="M134" s="60"/>
      <c r="N134" s="60">
        <v>136</v>
      </c>
      <c r="O134" s="60">
        <v>102.52</v>
      </c>
      <c r="P134" s="60"/>
      <c r="Q134" s="60"/>
    </row>
    <row r="135" spans="1:17" ht="24">
      <c r="A135" s="66">
        <v>93.2</v>
      </c>
      <c r="B135" s="65" t="s">
        <v>185</v>
      </c>
      <c r="C135" s="64" t="s">
        <v>184</v>
      </c>
      <c r="D135" s="63" t="s">
        <v>183</v>
      </c>
      <c r="E135" s="62">
        <v>3.7690000000000001</v>
      </c>
      <c r="F135" s="60">
        <v>542.4</v>
      </c>
      <c r="G135" s="60"/>
      <c r="H135" s="60"/>
      <c r="I135" s="60"/>
      <c r="J135" s="60">
        <v>2044.31</v>
      </c>
      <c r="K135" s="60"/>
      <c r="L135" s="60"/>
      <c r="M135" s="60"/>
      <c r="N135" s="60"/>
      <c r="O135" s="60"/>
      <c r="P135" s="60"/>
      <c r="Q135" s="60"/>
    </row>
    <row r="136" spans="1:17" ht="19.149999999999999" customHeight="1">
      <c r="A136" s="151" t="s">
        <v>182</v>
      </c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</row>
    <row r="137" spans="1:17" ht="36">
      <c r="A137" s="66">
        <v>94</v>
      </c>
      <c r="B137" s="65" t="s">
        <v>181</v>
      </c>
      <c r="C137" s="64" t="s">
        <v>180</v>
      </c>
      <c r="D137" s="63" t="s">
        <v>154</v>
      </c>
      <c r="E137" s="62">
        <v>4.2000000000000003E-2</v>
      </c>
      <c r="F137" s="60">
        <v>170851.28</v>
      </c>
      <c r="G137" s="60">
        <v>1492.36</v>
      </c>
      <c r="H137" s="60">
        <v>427.09</v>
      </c>
      <c r="I137" s="60">
        <v>20.420000000000002</v>
      </c>
      <c r="J137" s="60">
        <v>7175.75</v>
      </c>
      <c r="K137" s="60">
        <v>62.68</v>
      </c>
      <c r="L137" s="60">
        <v>17.940000000000001</v>
      </c>
      <c r="M137" s="60">
        <v>0.86</v>
      </c>
      <c r="N137" s="60">
        <v>170.75</v>
      </c>
      <c r="O137" s="60">
        <v>7.17</v>
      </c>
      <c r="P137" s="60">
        <v>1.76</v>
      </c>
      <c r="Q137" s="60">
        <v>7.0000000000000007E-2</v>
      </c>
    </row>
    <row r="138" spans="1:17" ht="60">
      <c r="A138" s="66">
        <v>95</v>
      </c>
      <c r="B138" s="65" t="s">
        <v>179</v>
      </c>
      <c r="C138" s="64" t="s">
        <v>178</v>
      </c>
      <c r="D138" s="63" t="s">
        <v>154</v>
      </c>
      <c r="E138" s="62">
        <v>7.1999999999999995E-2</v>
      </c>
      <c r="F138" s="60">
        <v>171274.09</v>
      </c>
      <c r="G138" s="60">
        <v>1639.19</v>
      </c>
      <c r="H138" s="60">
        <v>487.95</v>
      </c>
      <c r="I138" s="60">
        <v>20.420000000000002</v>
      </c>
      <c r="J138" s="60">
        <v>12331.73</v>
      </c>
      <c r="K138" s="60">
        <v>118.02</v>
      </c>
      <c r="L138" s="60">
        <v>35.130000000000003</v>
      </c>
      <c r="M138" s="60">
        <v>1.47</v>
      </c>
      <c r="N138" s="60">
        <v>187.55</v>
      </c>
      <c r="O138" s="60">
        <v>13.5</v>
      </c>
      <c r="P138" s="60">
        <v>1.76</v>
      </c>
      <c r="Q138" s="60">
        <v>0.13</v>
      </c>
    </row>
    <row r="139" spans="1:17" ht="72">
      <c r="A139" s="66">
        <v>96</v>
      </c>
      <c r="B139" s="65" t="s">
        <v>177</v>
      </c>
      <c r="C139" s="64" t="s">
        <v>176</v>
      </c>
      <c r="D139" s="63" t="s">
        <v>154</v>
      </c>
      <c r="E139" s="62">
        <v>5.3999999999999999E-2</v>
      </c>
      <c r="F139" s="60">
        <v>168203.68</v>
      </c>
      <c r="G139" s="60">
        <v>1303.6600000000001</v>
      </c>
      <c r="H139" s="60">
        <v>413.79</v>
      </c>
      <c r="I139" s="60">
        <v>7.66</v>
      </c>
      <c r="J139" s="60">
        <v>9083</v>
      </c>
      <c r="K139" s="60">
        <v>70.400000000000006</v>
      </c>
      <c r="L139" s="60">
        <v>22.34</v>
      </c>
      <c r="M139" s="60">
        <v>0.41</v>
      </c>
      <c r="N139" s="60">
        <v>149.16</v>
      </c>
      <c r="O139" s="60">
        <v>8.0500000000000007</v>
      </c>
      <c r="P139" s="60">
        <v>0.66</v>
      </c>
      <c r="Q139" s="60">
        <v>0.04</v>
      </c>
    </row>
    <row r="140" spans="1:17" ht="24">
      <c r="A140" s="66">
        <v>97</v>
      </c>
      <c r="B140" s="65" t="s">
        <v>175</v>
      </c>
      <c r="C140" s="64" t="s">
        <v>174</v>
      </c>
      <c r="D140" s="63" t="s">
        <v>173</v>
      </c>
      <c r="E140" s="62">
        <v>0.12</v>
      </c>
      <c r="F140" s="60">
        <v>6487.61</v>
      </c>
      <c r="G140" s="60">
        <v>182.37</v>
      </c>
      <c r="H140" s="60">
        <v>28.34</v>
      </c>
      <c r="I140" s="60">
        <v>0.81</v>
      </c>
      <c r="J140" s="60">
        <v>778.51</v>
      </c>
      <c r="K140" s="60">
        <v>21.88</v>
      </c>
      <c r="L140" s="60">
        <v>3.4</v>
      </c>
      <c r="M140" s="60">
        <v>0.1</v>
      </c>
      <c r="N140" s="60">
        <v>21.38</v>
      </c>
      <c r="O140" s="60">
        <v>2.57</v>
      </c>
      <c r="P140" s="60">
        <v>7.0000000000000007E-2</v>
      </c>
      <c r="Q140" s="60">
        <v>0.01</v>
      </c>
    </row>
    <row r="141" spans="1:17" ht="24">
      <c r="A141" s="66">
        <v>98</v>
      </c>
      <c r="B141" s="65" t="s">
        <v>172</v>
      </c>
      <c r="C141" s="64" t="s">
        <v>171</v>
      </c>
      <c r="D141" s="63" t="s">
        <v>170</v>
      </c>
      <c r="E141" s="67">
        <v>12</v>
      </c>
      <c r="F141" s="60">
        <v>426.89</v>
      </c>
      <c r="G141" s="60"/>
      <c r="H141" s="60"/>
      <c r="I141" s="60"/>
      <c r="J141" s="60">
        <v>5122.68</v>
      </c>
      <c r="K141" s="60"/>
      <c r="L141" s="60"/>
      <c r="M141" s="60"/>
      <c r="N141" s="60"/>
      <c r="O141" s="60"/>
      <c r="P141" s="60"/>
      <c r="Q141" s="60"/>
    </row>
    <row r="142" spans="1:17" ht="19.149999999999999" customHeight="1">
      <c r="A142" s="151" t="s">
        <v>169</v>
      </c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</row>
    <row r="143" spans="1:17" ht="48">
      <c r="A143" s="66">
        <v>99</v>
      </c>
      <c r="B143" s="65" t="s">
        <v>168</v>
      </c>
      <c r="C143" s="64" t="s">
        <v>167</v>
      </c>
      <c r="D143" s="63" t="s">
        <v>154</v>
      </c>
      <c r="E143" s="62">
        <v>4.2000000000000003E-2</v>
      </c>
      <c r="F143" s="60">
        <v>25031.88</v>
      </c>
      <c r="G143" s="60">
        <v>957.29</v>
      </c>
      <c r="H143" s="60">
        <v>1250.29</v>
      </c>
      <c r="I143" s="60">
        <v>153.22999999999999</v>
      </c>
      <c r="J143" s="60">
        <v>1051.3399999999999</v>
      </c>
      <c r="K143" s="60">
        <v>40.21</v>
      </c>
      <c r="L143" s="60">
        <v>52.51</v>
      </c>
      <c r="M143" s="60">
        <v>6.44</v>
      </c>
      <c r="N143" s="60">
        <v>104.28</v>
      </c>
      <c r="O143" s="60">
        <v>4.38</v>
      </c>
      <c r="P143" s="60">
        <v>11.35</v>
      </c>
      <c r="Q143" s="60">
        <v>0.48</v>
      </c>
    </row>
    <row r="144" spans="1:17" ht="36">
      <c r="A144" s="66">
        <v>99.1</v>
      </c>
      <c r="B144" s="65" t="s">
        <v>166</v>
      </c>
      <c r="C144" s="64" t="s">
        <v>165</v>
      </c>
      <c r="D144" s="63" t="s">
        <v>164</v>
      </c>
      <c r="E144" s="67">
        <v>-4.2</v>
      </c>
      <c r="F144" s="60">
        <v>207</v>
      </c>
      <c r="G144" s="60"/>
      <c r="H144" s="60"/>
      <c r="I144" s="60"/>
      <c r="J144" s="60">
        <v>-869.4</v>
      </c>
      <c r="K144" s="60"/>
      <c r="L144" s="60"/>
      <c r="M144" s="60"/>
      <c r="N144" s="60"/>
      <c r="O144" s="60"/>
      <c r="P144" s="60"/>
      <c r="Q144" s="60"/>
    </row>
    <row r="145" spans="1:17" ht="36">
      <c r="A145" s="66">
        <v>99.2</v>
      </c>
      <c r="B145" s="65" t="s">
        <v>163</v>
      </c>
      <c r="C145" s="64" t="s">
        <v>162</v>
      </c>
      <c r="D145" s="63" t="s">
        <v>161</v>
      </c>
      <c r="E145" s="67">
        <v>2</v>
      </c>
      <c r="F145" s="60">
        <v>1757.12</v>
      </c>
      <c r="G145" s="60"/>
      <c r="H145" s="60"/>
      <c r="I145" s="60"/>
      <c r="J145" s="60">
        <v>3514.24</v>
      </c>
      <c r="K145" s="60"/>
      <c r="L145" s="60"/>
      <c r="M145" s="60"/>
      <c r="N145" s="60"/>
      <c r="O145" s="60"/>
      <c r="P145" s="60"/>
      <c r="Q145" s="60"/>
    </row>
    <row r="146" spans="1:17" ht="48">
      <c r="A146" s="66">
        <v>100</v>
      </c>
      <c r="B146" s="65" t="s">
        <v>160</v>
      </c>
      <c r="C146" s="64" t="s">
        <v>159</v>
      </c>
      <c r="D146" s="63" t="s">
        <v>154</v>
      </c>
      <c r="E146" s="62">
        <v>0.1512</v>
      </c>
      <c r="F146" s="60">
        <v>25379.25</v>
      </c>
      <c r="G146" s="60">
        <v>1031.55</v>
      </c>
      <c r="H146" s="60">
        <v>339.96</v>
      </c>
      <c r="I146" s="60"/>
      <c r="J146" s="60">
        <v>3837.34</v>
      </c>
      <c r="K146" s="60">
        <v>155.97</v>
      </c>
      <c r="L146" s="60">
        <v>51.4</v>
      </c>
      <c r="M146" s="60"/>
      <c r="N146" s="60">
        <v>115</v>
      </c>
      <c r="O146" s="60">
        <v>17.39</v>
      </c>
      <c r="P146" s="60"/>
      <c r="Q146" s="60"/>
    </row>
    <row r="147" spans="1:17" ht="36">
      <c r="A147" s="66">
        <v>100.1</v>
      </c>
      <c r="B147" s="65" t="s">
        <v>158</v>
      </c>
      <c r="C147" s="64" t="s">
        <v>157</v>
      </c>
      <c r="D147" s="63" t="s">
        <v>145</v>
      </c>
      <c r="E147" s="67">
        <v>8</v>
      </c>
      <c r="F147" s="60">
        <v>113</v>
      </c>
      <c r="G147" s="60"/>
      <c r="H147" s="60"/>
      <c r="I147" s="60"/>
      <c r="J147" s="60">
        <v>904</v>
      </c>
      <c r="K147" s="60"/>
      <c r="L147" s="60"/>
      <c r="M147" s="60"/>
      <c r="N147" s="60"/>
      <c r="O147" s="60"/>
      <c r="P147" s="60"/>
      <c r="Q147" s="60"/>
    </row>
    <row r="148" spans="1:17" ht="24">
      <c r="A148" s="66">
        <v>101</v>
      </c>
      <c r="B148" s="65" t="s">
        <v>156</v>
      </c>
      <c r="C148" s="64" t="s">
        <v>155</v>
      </c>
      <c r="D148" s="63" t="s">
        <v>154</v>
      </c>
      <c r="E148" s="62">
        <v>2.8799999999999999E-2</v>
      </c>
      <c r="F148" s="60">
        <v>53417.55</v>
      </c>
      <c r="G148" s="60">
        <v>1207.07</v>
      </c>
      <c r="H148" s="60">
        <v>1228.75</v>
      </c>
      <c r="I148" s="60">
        <v>147.41999999999999</v>
      </c>
      <c r="J148" s="60">
        <v>1538.43</v>
      </c>
      <c r="K148" s="60">
        <v>34.76</v>
      </c>
      <c r="L148" s="60">
        <v>35.39</v>
      </c>
      <c r="M148" s="60">
        <v>4.25</v>
      </c>
      <c r="N148" s="60">
        <v>142.68</v>
      </c>
      <c r="O148" s="60">
        <v>4.1100000000000003</v>
      </c>
      <c r="P148" s="60">
        <v>10.92</v>
      </c>
      <c r="Q148" s="60">
        <v>0.31</v>
      </c>
    </row>
    <row r="149" spans="1:17" ht="24">
      <c r="A149" s="66">
        <v>102</v>
      </c>
      <c r="B149" s="65" t="s">
        <v>153</v>
      </c>
      <c r="C149" s="64" t="s">
        <v>152</v>
      </c>
      <c r="D149" s="63" t="s">
        <v>145</v>
      </c>
      <c r="E149" s="67">
        <v>2</v>
      </c>
      <c r="F149" s="60">
        <v>65.77</v>
      </c>
      <c r="G149" s="60"/>
      <c r="H149" s="60"/>
      <c r="I149" s="60"/>
      <c r="J149" s="60">
        <v>131.54</v>
      </c>
      <c r="K149" s="60"/>
      <c r="L149" s="60"/>
      <c r="M149" s="60"/>
      <c r="N149" s="60"/>
      <c r="O149" s="60"/>
      <c r="P149" s="60"/>
      <c r="Q149" s="60"/>
    </row>
    <row r="150" spans="1:17" ht="19.149999999999999" customHeight="1">
      <c r="A150" s="151" t="s">
        <v>151</v>
      </c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</row>
    <row r="151" spans="1:17" ht="60">
      <c r="A151" s="66">
        <v>103</v>
      </c>
      <c r="B151" s="65" t="s">
        <v>150</v>
      </c>
      <c r="C151" s="64" t="s">
        <v>149</v>
      </c>
      <c r="D151" s="63" t="s">
        <v>148</v>
      </c>
      <c r="E151" s="67">
        <v>8</v>
      </c>
      <c r="F151" s="60">
        <v>1519.27</v>
      </c>
      <c r="G151" s="60">
        <v>154.21</v>
      </c>
      <c r="H151" s="60">
        <v>41.84</v>
      </c>
      <c r="I151" s="60"/>
      <c r="J151" s="60">
        <v>12154.16</v>
      </c>
      <c r="K151" s="60">
        <v>1233.68</v>
      </c>
      <c r="L151" s="60">
        <v>334.72</v>
      </c>
      <c r="M151" s="60"/>
      <c r="N151" s="60">
        <v>16.600000000000001</v>
      </c>
      <c r="O151" s="60">
        <v>132.80000000000001</v>
      </c>
      <c r="P151" s="60"/>
      <c r="Q151" s="60"/>
    </row>
    <row r="152" spans="1:17" ht="24">
      <c r="A152" s="66">
        <v>104</v>
      </c>
      <c r="B152" s="65" t="s">
        <v>147</v>
      </c>
      <c r="C152" s="64" t="s">
        <v>146</v>
      </c>
      <c r="D152" s="63" t="s">
        <v>145</v>
      </c>
      <c r="E152" s="67">
        <v>2</v>
      </c>
      <c r="F152" s="60">
        <v>500</v>
      </c>
      <c r="G152" s="60"/>
      <c r="H152" s="60"/>
      <c r="I152" s="60"/>
      <c r="J152" s="60">
        <v>1000</v>
      </c>
      <c r="K152" s="60"/>
      <c r="L152" s="60"/>
      <c r="M152" s="60"/>
      <c r="N152" s="60"/>
      <c r="O152" s="60"/>
      <c r="P152" s="60"/>
      <c r="Q152" s="60"/>
    </row>
    <row r="153" spans="1:17" ht="19.149999999999999" customHeight="1">
      <c r="A153" s="151" t="s">
        <v>144</v>
      </c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</row>
    <row r="154" spans="1:17" ht="60">
      <c r="A154" s="66">
        <v>105.1</v>
      </c>
      <c r="B154" s="65" t="s">
        <v>143</v>
      </c>
      <c r="C154" s="64" t="s">
        <v>142</v>
      </c>
      <c r="D154" s="63" t="s">
        <v>141</v>
      </c>
      <c r="E154" s="62">
        <v>0.9274</v>
      </c>
      <c r="F154" s="60">
        <v>12692.4</v>
      </c>
      <c r="G154" s="60">
        <v>5357.65</v>
      </c>
      <c r="H154" s="60">
        <v>219.86</v>
      </c>
      <c r="I154" s="60">
        <v>3.71</v>
      </c>
      <c r="J154" s="60">
        <v>11770.93</v>
      </c>
      <c r="K154" s="60">
        <v>4968.68</v>
      </c>
      <c r="L154" s="60">
        <v>203.9</v>
      </c>
      <c r="M154" s="60">
        <v>3.44</v>
      </c>
      <c r="N154" s="60">
        <v>590.70000000000005</v>
      </c>
      <c r="O154" s="60">
        <v>547.82000000000005</v>
      </c>
      <c r="P154" s="60">
        <v>0.32</v>
      </c>
      <c r="Q154" s="60">
        <v>0.3</v>
      </c>
    </row>
    <row r="155" spans="1:17" ht="72">
      <c r="A155" s="66">
        <v>105.2</v>
      </c>
      <c r="B155" s="65" t="s">
        <v>140</v>
      </c>
      <c r="C155" s="64" t="s">
        <v>139</v>
      </c>
      <c r="D155" s="63" t="s">
        <v>119</v>
      </c>
      <c r="E155" s="62">
        <v>0.9274</v>
      </c>
      <c r="F155" s="60">
        <v>826.43</v>
      </c>
      <c r="G155" s="60">
        <v>454.52</v>
      </c>
      <c r="H155" s="60">
        <v>9.3800000000000008</v>
      </c>
      <c r="I155" s="60">
        <v>3.48</v>
      </c>
      <c r="J155" s="60">
        <v>766.43</v>
      </c>
      <c r="K155" s="60">
        <v>421.52</v>
      </c>
      <c r="L155" s="60">
        <v>8.6999999999999993</v>
      </c>
      <c r="M155" s="60">
        <v>3.23</v>
      </c>
      <c r="N155" s="60">
        <v>51.3</v>
      </c>
      <c r="O155" s="60">
        <v>47.58</v>
      </c>
      <c r="P155" s="60">
        <v>0.3</v>
      </c>
      <c r="Q155" s="60">
        <v>0.28000000000000003</v>
      </c>
    </row>
    <row r="156" spans="1:17" ht="72">
      <c r="A156" s="66">
        <v>107</v>
      </c>
      <c r="B156" s="65" t="s">
        <v>138</v>
      </c>
      <c r="C156" s="64" t="s">
        <v>137</v>
      </c>
      <c r="D156" s="63" t="s">
        <v>119</v>
      </c>
      <c r="E156" s="62">
        <v>1.2816000000000001</v>
      </c>
      <c r="F156" s="60">
        <v>1486.01</v>
      </c>
      <c r="G156" s="60">
        <v>595.54</v>
      </c>
      <c r="H156" s="60">
        <v>80.02</v>
      </c>
      <c r="I156" s="60">
        <v>50.55</v>
      </c>
      <c r="J156" s="60">
        <v>1904.47</v>
      </c>
      <c r="K156" s="60">
        <v>763.24</v>
      </c>
      <c r="L156" s="60">
        <v>102.55</v>
      </c>
      <c r="M156" s="60">
        <v>64.78</v>
      </c>
      <c r="N156" s="60">
        <v>65.66</v>
      </c>
      <c r="O156" s="60">
        <v>84.15</v>
      </c>
      <c r="P156" s="60">
        <v>4.99</v>
      </c>
      <c r="Q156" s="60">
        <v>6.4</v>
      </c>
    </row>
    <row r="157" spans="1:17" ht="72">
      <c r="A157" s="66">
        <v>107.1</v>
      </c>
      <c r="B157" s="65" t="s">
        <v>136</v>
      </c>
      <c r="C157" s="64" t="s">
        <v>135</v>
      </c>
      <c r="D157" s="63" t="s">
        <v>119</v>
      </c>
      <c r="E157" s="62">
        <v>1.5076000000000001</v>
      </c>
      <c r="F157" s="60">
        <v>687.21</v>
      </c>
      <c r="G157" s="60">
        <v>368.65</v>
      </c>
      <c r="H157" s="60">
        <v>7.82</v>
      </c>
      <c r="I157" s="60">
        <v>2.9</v>
      </c>
      <c r="J157" s="60">
        <v>1036.04</v>
      </c>
      <c r="K157" s="60">
        <v>555.78</v>
      </c>
      <c r="L157" s="60">
        <v>11.79</v>
      </c>
      <c r="M157" s="60">
        <v>4.37</v>
      </c>
      <c r="N157" s="60">
        <v>42.18</v>
      </c>
      <c r="O157" s="60">
        <v>63.59</v>
      </c>
      <c r="P157" s="60">
        <v>0.25</v>
      </c>
      <c r="Q157" s="60">
        <v>0.38</v>
      </c>
    </row>
    <row r="158" spans="1:17" ht="60">
      <c r="A158" s="66">
        <v>107.3</v>
      </c>
      <c r="B158" s="65" t="s">
        <v>134</v>
      </c>
      <c r="C158" s="64" t="s">
        <v>133</v>
      </c>
      <c r="D158" s="63" t="s">
        <v>116</v>
      </c>
      <c r="E158" s="62">
        <v>2.7892000000000001</v>
      </c>
      <c r="F158" s="60">
        <v>2200.86</v>
      </c>
      <c r="G158" s="60">
        <v>384.81</v>
      </c>
      <c r="H158" s="60">
        <v>13.7</v>
      </c>
      <c r="I158" s="60">
        <v>0.23</v>
      </c>
      <c r="J158" s="60">
        <v>6138.64</v>
      </c>
      <c r="K158" s="60">
        <v>1073.31</v>
      </c>
      <c r="L158" s="60">
        <v>38.21</v>
      </c>
      <c r="M158" s="60">
        <v>0.64</v>
      </c>
      <c r="N158" s="60">
        <v>42.9</v>
      </c>
      <c r="O158" s="60">
        <v>119.66</v>
      </c>
      <c r="P158" s="60">
        <v>0.02</v>
      </c>
      <c r="Q158" s="60">
        <v>0.06</v>
      </c>
    </row>
    <row r="159" spans="1:17" ht="60">
      <c r="A159" s="66">
        <v>107.4</v>
      </c>
      <c r="B159" s="65" t="s">
        <v>132</v>
      </c>
      <c r="C159" s="64" t="s">
        <v>131</v>
      </c>
      <c r="D159" s="63" t="s">
        <v>116</v>
      </c>
      <c r="E159" s="62">
        <v>0.9274</v>
      </c>
      <c r="F159" s="60">
        <v>2410.46</v>
      </c>
      <c r="G159" s="60">
        <v>483.48</v>
      </c>
      <c r="H159" s="60">
        <v>14.57</v>
      </c>
      <c r="I159" s="60">
        <v>0.23</v>
      </c>
      <c r="J159" s="60">
        <v>2235.46</v>
      </c>
      <c r="K159" s="60">
        <v>448.38</v>
      </c>
      <c r="L159" s="60">
        <v>13.51</v>
      </c>
      <c r="M159" s="60">
        <v>0.21</v>
      </c>
      <c r="N159" s="60">
        <v>53.9</v>
      </c>
      <c r="O159" s="60">
        <v>49.99</v>
      </c>
      <c r="P159" s="60">
        <v>0.02</v>
      </c>
      <c r="Q159" s="60">
        <v>0.02</v>
      </c>
    </row>
    <row r="160" spans="1:17" ht="36">
      <c r="A160" s="66">
        <v>108</v>
      </c>
      <c r="B160" s="65" t="s">
        <v>130</v>
      </c>
      <c r="C160" s="64" t="s">
        <v>129</v>
      </c>
      <c r="D160" s="63" t="s">
        <v>128</v>
      </c>
      <c r="E160" s="62">
        <v>0.9274</v>
      </c>
      <c r="F160" s="60">
        <v>9007.76</v>
      </c>
      <c r="G160" s="60">
        <v>569.04</v>
      </c>
      <c r="H160" s="60">
        <v>126.14</v>
      </c>
      <c r="I160" s="60">
        <v>8.82</v>
      </c>
      <c r="J160" s="60">
        <v>8353.7999999999993</v>
      </c>
      <c r="K160" s="60">
        <v>527.73</v>
      </c>
      <c r="L160" s="60">
        <v>116.98</v>
      </c>
      <c r="M160" s="60">
        <v>8.18</v>
      </c>
      <c r="N160" s="60">
        <v>66.709999999999994</v>
      </c>
      <c r="O160" s="60">
        <v>61.87</v>
      </c>
      <c r="P160" s="60">
        <v>0.76</v>
      </c>
      <c r="Q160" s="60">
        <v>0.7</v>
      </c>
    </row>
    <row r="161" spans="1:17" ht="48">
      <c r="A161" s="66">
        <v>108.1</v>
      </c>
      <c r="B161" s="65" t="s">
        <v>402</v>
      </c>
      <c r="C161" s="64" t="s">
        <v>401</v>
      </c>
      <c r="D161" s="63" t="s">
        <v>183</v>
      </c>
      <c r="E161" s="67">
        <v>-3.4409999999999998</v>
      </c>
      <c r="F161" s="60">
        <v>2156</v>
      </c>
      <c r="G161" s="60"/>
      <c r="H161" s="60"/>
      <c r="I161" s="60"/>
      <c r="J161" s="60">
        <v>-7418.8</v>
      </c>
      <c r="K161" s="60"/>
      <c r="L161" s="60"/>
      <c r="M161" s="60"/>
      <c r="N161" s="60"/>
      <c r="O161" s="60"/>
      <c r="P161" s="60"/>
      <c r="Q161" s="60"/>
    </row>
    <row r="162" spans="1:17" ht="24">
      <c r="A162" s="66">
        <v>108.2</v>
      </c>
      <c r="B162" s="65" t="s">
        <v>163</v>
      </c>
      <c r="C162" s="64" t="s">
        <v>400</v>
      </c>
      <c r="D162" s="63" t="s">
        <v>183</v>
      </c>
      <c r="E162" s="67">
        <v>3.4409999999999998</v>
      </c>
      <c r="F162" s="60">
        <v>855.23</v>
      </c>
      <c r="G162" s="60"/>
      <c r="H162" s="60"/>
      <c r="I162" s="60"/>
      <c r="J162" s="60">
        <v>2942.85</v>
      </c>
      <c r="K162" s="60"/>
      <c r="L162" s="60"/>
      <c r="M162" s="60"/>
      <c r="N162" s="60"/>
      <c r="O162" s="60"/>
      <c r="P162" s="60"/>
      <c r="Q162" s="60"/>
    </row>
    <row r="163" spans="1:17" ht="60">
      <c r="A163" s="66">
        <v>109</v>
      </c>
      <c r="B163" s="65" t="s">
        <v>124</v>
      </c>
      <c r="C163" s="64" t="s">
        <v>123</v>
      </c>
      <c r="D163" s="63" t="s">
        <v>116</v>
      </c>
      <c r="E163" s="62">
        <v>0.9274</v>
      </c>
      <c r="F163" s="60">
        <v>1982.56</v>
      </c>
      <c r="G163" s="60">
        <v>465.93</v>
      </c>
      <c r="H163" s="60">
        <v>10.210000000000001</v>
      </c>
      <c r="I163" s="60">
        <v>0.23</v>
      </c>
      <c r="J163" s="60">
        <v>1838.63</v>
      </c>
      <c r="K163" s="60">
        <v>432.1</v>
      </c>
      <c r="L163" s="60">
        <v>9.4700000000000006</v>
      </c>
      <c r="M163" s="60">
        <v>0.21</v>
      </c>
      <c r="N163" s="60">
        <v>51.37</v>
      </c>
      <c r="O163" s="60">
        <v>47.64</v>
      </c>
      <c r="P163" s="60">
        <v>0.02</v>
      </c>
      <c r="Q163" s="60">
        <v>0.02</v>
      </c>
    </row>
    <row r="164" spans="1:17" ht="24">
      <c r="A164" s="66">
        <v>110</v>
      </c>
      <c r="B164" s="65" t="s">
        <v>127</v>
      </c>
      <c r="C164" s="64" t="s">
        <v>126</v>
      </c>
      <c r="D164" s="63" t="s">
        <v>125</v>
      </c>
      <c r="E164" s="62">
        <v>0.41839999999999999</v>
      </c>
      <c r="F164" s="60">
        <v>568.65</v>
      </c>
      <c r="G164" s="60">
        <v>65.25</v>
      </c>
      <c r="H164" s="60">
        <v>6.97</v>
      </c>
      <c r="I164" s="60"/>
      <c r="J164" s="60">
        <v>237.92</v>
      </c>
      <c r="K164" s="60">
        <v>27.3</v>
      </c>
      <c r="L164" s="60">
        <v>2.92</v>
      </c>
      <c r="M164" s="60"/>
      <c r="N164" s="60">
        <v>7.65</v>
      </c>
      <c r="O164" s="60">
        <v>3.2</v>
      </c>
      <c r="P164" s="60"/>
      <c r="Q164" s="60"/>
    </row>
    <row r="165" spans="1:17" ht="60">
      <c r="A165" s="66">
        <v>111</v>
      </c>
      <c r="B165" s="65" t="s">
        <v>124</v>
      </c>
      <c r="C165" s="64" t="s">
        <v>399</v>
      </c>
      <c r="D165" s="63" t="s">
        <v>116</v>
      </c>
      <c r="E165" s="62">
        <v>6.4000000000000001E-2</v>
      </c>
      <c r="F165" s="60">
        <v>1982.56</v>
      </c>
      <c r="G165" s="60">
        <v>465.93</v>
      </c>
      <c r="H165" s="60">
        <v>10.210000000000001</v>
      </c>
      <c r="I165" s="60">
        <v>0.23</v>
      </c>
      <c r="J165" s="60">
        <v>126.88</v>
      </c>
      <c r="K165" s="60">
        <v>29.82</v>
      </c>
      <c r="L165" s="60">
        <v>0.65</v>
      </c>
      <c r="M165" s="60">
        <v>0.01</v>
      </c>
      <c r="N165" s="60">
        <v>51.37</v>
      </c>
      <c r="O165" s="60">
        <v>3.29</v>
      </c>
      <c r="P165" s="60">
        <v>0.02</v>
      </c>
      <c r="Q165" s="60"/>
    </row>
    <row r="166" spans="1:17" ht="19.149999999999999" customHeight="1">
      <c r="A166" s="151" t="s">
        <v>122</v>
      </c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</row>
    <row r="167" spans="1:17" ht="72">
      <c r="A167" s="66">
        <v>112</v>
      </c>
      <c r="B167" s="65" t="s">
        <v>121</v>
      </c>
      <c r="C167" s="64" t="s">
        <v>120</v>
      </c>
      <c r="D167" s="63" t="s">
        <v>119</v>
      </c>
      <c r="E167" s="62">
        <v>1.0559000000000001</v>
      </c>
      <c r="F167" s="60">
        <v>1723.45</v>
      </c>
      <c r="G167" s="60">
        <v>681.87</v>
      </c>
      <c r="H167" s="60">
        <v>61.89</v>
      </c>
      <c r="I167" s="60">
        <v>34.89</v>
      </c>
      <c r="J167" s="60">
        <v>1819.79</v>
      </c>
      <c r="K167" s="60">
        <v>719.99</v>
      </c>
      <c r="L167" s="60">
        <v>65.349999999999994</v>
      </c>
      <c r="M167" s="60">
        <v>36.840000000000003</v>
      </c>
      <c r="N167" s="60">
        <v>70.88</v>
      </c>
      <c r="O167" s="60">
        <v>74.84</v>
      </c>
      <c r="P167" s="60">
        <v>2.78</v>
      </c>
      <c r="Q167" s="60">
        <v>2.94</v>
      </c>
    </row>
    <row r="168" spans="1:17" ht="24">
      <c r="A168" s="66">
        <v>113.1</v>
      </c>
      <c r="B168" s="65" t="s">
        <v>398</v>
      </c>
      <c r="C168" s="64" t="s">
        <v>397</v>
      </c>
      <c r="D168" s="63" t="s">
        <v>396</v>
      </c>
      <c r="E168" s="67">
        <v>1.0559000000000001</v>
      </c>
      <c r="F168" s="60">
        <v>112.68</v>
      </c>
      <c r="G168" s="60">
        <v>53.91</v>
      </c>
      <c r="H168" s="60">
        <v>2.0299999999999998</v>
      </c>
      <c r="I168" s="60"/>
      <c r="J168" s="60">
        <v>118.98</v>
      </c>
      <c r="K168" s="60">
        <v>56.92</v>
      </c>
      <c r="L168" s="60">
        <v>2.14</v>
      </c>
      <c r="M168" s="60"/>
      <c r="N168" s="60">
        <v>6.32</v>
      </c>
      <c r="O168" s="60">
        <v>6.67</v>
      </c>
      <c r="P168" s="60"/>
      <c r="Q168" s="60"/>
    </row>
    <row r="169" spans="1:17" ht="19.149999999999999" customHeight="1">
      <c r="A169" s="151" t="s">
        <v>115</v>
      </c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</row>
    <row r="170" spans="1:17" ht="36">
      <c r="A170" s="66">
        <v>114</v>
      </c>
      <c r="B170" s="65" t="s">
        <v>114</v>
      </c>
      <c r="C170" s="64" t="s">
        <v>113</v>
      </c>
      <c r="D170" s="63" t="s">
        <v>112</v>
      </c>
      <c r="E170" s="62">
        <v>0.1303</v>
      </c>
      <c r="F170" s="60">
        <v>1411.8</v>
      </c>
      <c r="G170" s="60">
        <v>1411.8</v>
      </c>
      <c r="H170" s="60"/>
      <c r="I170" s="60"/>
      <c r="J170" s="60">
        <v>183.96</v>
      </c>
      <c r="K170" s="60">
        <v>183.96</v>
      </c>
      <c r="L170" s="60"/>
      <c r="M170" s="60"/>
      <c r="N170" s="60">
        <v>181</v>
      </c>
      <c r="O170" s="60">
        <v>23.58</v>
      </c>
      <c r="P170" s="60"/>
      <c r="Q170" s="60"/>
    </row>
    <row r="171" spans="1:17" ht="84">
      <c r="A171" s="66">
        <v>115</v>
      </c>
      <c r="B171" s="65" t="s">
        <v>111</v>
      </c>
      <c r="C171" s="64" t="s">
        <v>110</v>
      </c>
      <c r="D171" s="63" t="s">
        <v>109</v>
      </c>
      <c r="E171" s="62">
        <v>1.2200000000000001E-2</v>
      </c>
      <c r="F171" s="60">
        <v>69290.539999999994</v>
      </c>
      <c r="G171" s="60">
        <v>4567.82</v>
      </c>
      <c r="H171" s="60">
        <v>2573.5100000000002</v>
      </c>
      <c r="I171" s="60">
        <v>383.76</v>
      </c>
      <c r="J171" s="60">
        <v>845.34</v>
      </c>
      <c r="K171" s="60">
        <v>55.73</v>
      </c>
      <c r="L171" s="60">
        <v>31.4</v>
      </c>
      <c r="M171" s="60">
        <v>4.68</v>
      </c>
      <c r="N171" s="60">
        <v>535.5</v>
      </c>
      <c r="O171" s="60">
        <v>6.53</v>
      </c>
      <c r="P171" s="60">
        <v>28.49</v>
      </c>
      <c r="Q171" s="60">
        <v>0.35</v>
      </c>
    </row>
    <row r="172" spans="1:17" ht="48">
      <c r="A172" s="66">
        <v>115.1</v>
      </c>
      <c r="B172" s="65" t="s">
        <v>108</v>
      </c>
      <c r="C172" s="64" t="s">
        <v>107</v>
      </c>
      <c r="D172" s="63" t="s">
        <v>106</v>
      </c>
      <c r="E172" s="62">
        <v>0.68944000000000005</v>
      </c>
      <c r="F172" s="60">
        <v>892.32</v>
      </c>
      <c r="G172" s="60">
        <v>182.17</v>
      </c>
      <c r="H172" s="60">
        <v>259.72000000000003</v>
      </c>
      <c r="I172" s="60">
        <v>17.47</v>
      </c>
      <c r="J172" s="60">
        <v>615.20000000000005</v>
      </c>
      <c r="K172" s="60">
        <v>125.6</v>
      </c>
      <c r="L172" s="60">
        <v>179.06</v>
      </c>
      <c r="M172" s="60">
        <v>12.04</v>
      </c>
      <c r="N172" s="60">
        <v>19.38</v>
      </c>
      <c r="O172" s="60">
        <v>13.36</v>
      </c>
      <c r="P172" s="60">
        <v>1.28</v>
      </c>
      <c r="Q172" s="60">
        <v>0.88</v>
      </c>
    </row>
    <row r="173" spans="1:17" ht="24">
      <c r="A173" s="66">
        <v>115.11</v>
      </c>
      <c r="B173" s="65" t="s">
        <v>395</v>
      </c>
      <c r="C173" s="64" t="s">
        <v>394</v>
      </c>
      <c r="D173" s="63" t="s">
        <v>223</v>
      </c>
      <c r="E173" s="67">
        <v>0.68940000000000001</v>
      </c>
      <c r="F173" s="60">
        <v>4664</v>
      </c>
      <c r="G173" s="60"/>
      <c r="H173" s="60"/>
      <c r="I173" s="60"/>
      <c r="J173" s="60">
        <v>3215.36</v>
      </c>
      <c r="K173" s="60"/>
      <c r="L173" s="60"/>
      <c r="M173" s="60"/>
      <c r="N173" s="60"/>
      <c r="O173" s="60"/>
      <c r="P173" s="60"/>
      <c r="Q173" s="60"/>
    </row>
    <row r="174" spans="1:17">
      <c r="A174" s="66">
        <v>115.1</v>
      </c>
      <c r="B174" s="65" t="s">
        <v>393</v>
      </c>
      <c r="C174" s="64" t="s">
        <v>392</v>
      </c>
      <c r="D174" s="63" t="s">
        <v>223</v>
      </c>
      <c r="E174" s="67">
        <v>-4.1370000000000003E-4</v>
      </c>
      <c r="F174" s="60">
        <v>9420</v>
      </c>
      <c r="G174" s="60"/>
      <c r="H174" s="60"/>
      <c r="I174" s="60"/>
      <c r="J174" s="60">
        <v>-3.9</v>
      </c>
      <c r="K174" s="60"/>
      <c r="L174" s="60"/>
      <c r="M174" s="60"/>
      <c r="N174" s="60"/>
      <c r="O174" s="60"/>
      <c r="P174" s="60"/>
      <c r="Q174" s="60"/>
    </row>
    <row r="175" spans="1:17">
      <c r="A175" s="66">
        <v>115.9</v>
      </c>
      <c r="B175" s="65" t="s">
        <v>386</v>
      </c>
      <c r="C175" s="64" t="s">
        <v>385</v>
      </c>
      <c r="D175" s="63" t="s">
        <v>223</v>
      </c>
      <c r="E175" s="67">
        <v>-6.8940000000000001E-5</v>
      </c>
      <c r="F175" s="60">
        <v>37900</v>
      </c>
      <c r="G175" s="60"/>
      <c r="H175" s="60"/>
      <c r="I175" s="60"/>
      <c r="J175" s="60">
        <v>-2.61</v>
      </c>
      <c r="K175" s="60"/>
      <c r="L175" s="60"/>
      <c r="M175" s="60"/>
      <c r="N175" s="60"/>
      <c r="O175" s="60"/>
      <c r="P175" s="60"/>
      <c r="Q175" s="60"/>
    </row>
    <row r="176" spans="1:17" ht="60">
      <c r="A176" s="66">
        <v>115.8</v>
      </c>
      <c r="B176" s="65" t="s">
        <v>391</v>
      </c>
      <c r="C176" s="64" t="s">
        <v>390</v>
      </c>
      <c r="D176" s="63" t="s">
        <v>389</v>
      </c>
      <c r="E176" s="67">
        <v>-1.289E-2</v>
      </c>
      <c r="F176" s="60">
        <v>50.23</v>
      </c>
      <c r="G176" s="60"/>
      <c r="H176" s="60"/>
      <c r="I176" s="60"/>
      <c r="J176" s="60">
        <v>-0.65</v>
      </c>
      <c r="K176" s="60"/>
      <c r="L176" s="60"/>
      <c r="M176" s="60"/>
      <c r="N176" s="60"/>
      <c r="O176" s="60"/>
      <c r="P176" s="60"/>
      <c r="Q176" s="60"/>
    </row>
    <row r="177" spans="1:17">
      <c r="A177" s="66">
        <v>115.7</v>
      </c>
      <c r="B177" s="65" t="s">
        <v>388</v>
      </c>
      <c r="C177" s="64" t="s">
        <v>387</v>
      </c>
      <c r="D177" s="63" t="s">
        <v>223</v>
      </c>
      <c r="E177" s="67">
        <v>-1.338E-3</v>
      </c>
      <c r="F177" s="60">
        <v>4920</v>
      </c>
      <c r="G177" s="60"/>
      <c r="H177" s="60"/>
      <c r="I177" s="60"/>
      <c r="J177" s="60">
        <v>-6.58</v>
      </c>
      <c r="K177" s="60"/>
      <c r="L177" s="60"/>
      <c r="M177" s="60"/>
      <c r="N177" s="60"/>
      <c r="O177" s="60"/>
      <c r="P177" s="60"/>
      <c r="Q177" s="60"/>
    </row>
    <row r="178" spans="1:17">
      <c r="A178" s="66">
        <v>115.6</v>
      </c>
      <c r="B178" s="65" t="s">
        <v>386</v>
      </c>
      <c r="C178" s="64" t="s">
        <v>385</v>
      </c>
      <c r="D178" s="63" t="s">
        <v>223</v>
      </c>
      <c r="E178" s="67">
        <v>-6.8940000000000001E-5</v>
      </c>
      <c r="F178" s="60">
        <v>37900</v>
      </c>
      <c r="G178" s="60"/>
      <c r="H178" s="60"/>
      <c r="I178" s="60"/>
      <c r="J178" s="60">
        <v>-2.61</v>
      </c>
      <c r="K178" s="60"/>
      <c r="L178" s="60"/>
      <c r="M178" s="60"/>
      <c r="N178" s="60"/>
      <c r="O178" s="60"/>
      <c r="P178" s="60"/>
      <c r="Q178" s="60"/>
    </row>
    <row r="179" spans="1:17" ht="24">
      <c r="A179" s="66">
        <v>115.5</v>
      </c>
      <c r="B179" s="65" t="s">
        <v>384</v>
      </c>
      <c r="C179" s="64" t="s">
        <v>383</v>
      </c>
      <c r="D179" s="63" t="s">
        <v>376</v>
      </c>
      <c r="E179" s="67">
        <v>-0.66</v>
      </c>
      <c r="F179" s="60">
        <v>6.9</v>
      </c>
      <c r="G179" s="60"/>
      <c r="H179" s="60">
        <v>6.9</v>
      </c>
      <c r="I179" s="60"/>
      <c r="J179" s="60">
        <v>-4.55</v>
      </c>
      <c r="K179" s="60"/>
      <c r="L179" s="60">
        <v>-4.55</v>
      </c>
      <c r="M179" s="60"/>
      <c r="N179" s="60"/>
      <c r="O179" s="60"/>
      <c r="P179" s="60"/>
      <c r="Q179" s="60"/>
    </row>
    <row r="180" spans="1:17" ht="36">
      <c r="A180" s="66">
        <v>115.4</v>
      </c>
      <c r="B180" s="65" t="s">
        <v>382</v>
      </c>
      <c r="C180" s="64" t="s">
        <v>381</v>
      </c>
      <c r="D180" s="63" t="s">
        <v>376</v>
      </c>
      <c r="E180" s="67">
        <v>-0.73</v>
      </c>
      <c r="F180" s="60">
        <v>137.15</v>
      </c>
      <c r="G180" s="60"/>
      <c r="H180" s="60">
        <v>137.15</v>
      </c>
      <c r="I180" s="60">
        <v>13.5</v>
      </c>
      <c r="J180" s="60">
        <v>-100.12</v>
      </c>
      <c r="K180" s="60"/>
      <c r="L180" s="60">
        <v>-100.12</v>
      </c>
      <c r="M180" s="60">
        <v>-9.85</v>
      </c>
      <c r="N180" s="60"/>
      <c r="O180" s="60"/>
      <c r="P180" s="60"/>
      <c r="Q180" s="60"/>
    </row>
    <row r="181" spans="1:17" ht="24">
      <c r="A181" s="66">
        <v>115.3</v>
      </c>
      <c r="B181" s="65" t="s">
        <v>380</v>
      </c>
      <c r="C181" s="64" t="s">
        <v>379</v>
      </c>
      <c r="D181" s="63" t="s">
        <v>376</v>
      </c>
      <c r="E181" s="67">
        <v>-0.08</v>
      </c>
      <c r="F181" s="60">
        <v>111.99</v>
      </c>
      <c r="G181" s="60"/>
      <c r="H181" s="60">
        <v>111.99</v>
      </c>
      <c r="I181" s="60">
        <v>13.5</v>
      </c>
      <c r="J181" s="60">
        <v>-8.9600000000000009</v>
      </c>
      <c r="K181" s="60"/>
      <c r="L181" s="60">
        <v>-8.9600000000000009</v>
      </c>
      <c r="M181" s="60">
        <v>-1.08</v>
      </c>
      <c r="N181" s="60"/>
      <c r="O181" s="60"/>
      <c r="P181" s="60"/>
      <c r="Q181" s="60"/>
    </row>
    <row r="182" spans="1:17" ht="24">
      <c r="A182" s="66">
        <v>115.2</v>
      </c>
      <c r="B182" s="65" t="s">
        <v>378</v>
      </c>
      <c r="C182" s="64" t="s">
        <v>377</v>
      </c>
      <c r="D182" s="63" t="s">
        <v>376</v>
      </c>
      <c r="E182" s="67">
        <v>-7.0000000000000007E-2</v>
      </c>
      <c r="F182" s="60">
        <v>120.52</v>
      </c>
      <c r="G182" s="60"/>
      <c r="H182" s="60">
        <v>120.52</v>
      </c>
      <c r="I182" s="60">
        <v>15.42</v>
      </c>
      <c r="J182" s="60">
        <v>-8.44</v>
      </c>
      <c r="K182" s="60"/>
      <c r="L182" s="60">
        <v>-8.44</v>
      </c>
      <c r="M182" s="60">
        <v>-1.08</v>
      </c>
      <c r="N182" s="60"/>
      <c r="O182" s="60"/>
      <c r="P182" s="60"/>
      <c r="Q182" s="60"/>
    </row>
    <row r="183" spans="1:17" ht="24">
      <c r="A183" s="66">
        <v>116</v>
      </c>
      <c r="B183" s="65" t="s">
        <v>105</v>
      </c>
      <c r="C183" s="64" t="s">
        <v>104</v>
      </c>
      <c r="D183" s="63" t="s">
        <v>103</v>
      </c>
      <c r="E183" s="67">
        <v>1.99</v>
      </c>
      <c r="F183" s="60">
        <v>2855.67</v>
      </c>
      <c r="G183" s="60">
        <v>414.9</v>
      </c>
      <c r="H183" s="60">
        <v>35.97</v>
      </c>
      <c r="I183" s="60">
        <v>1.89</v>
      </c>
      <c r="J183" s="60">
        <v>5682.78</v>
      </c>
      <c r="K183" s="60">
        <v>825.65</v>
      </c>
      <c r="L183" s="60">
        <v>71.58</v>
      </c>
      <c r="M183" s="60">
        <v>3.76</v>
      </c>
      <c r="N183" s="60">
        <v>42.51</v>
      </c>
      <c r="O183" s="60">
        <v>84.59</v>
      </c>
      <c r="P183" s="60">
        <v>0.14000000000000001</v>
      </c>
      <c r="Q183" s="60">
        <v>0.28000000000000003</v>
      </c>
    </row>
    <row r="184" spans="1:17" ht="36">
      <c r="A184" s="66">
        <v>116.2</v>
      </c>
      <c r="B184" s="65" t="s">
        <v>375</v>
      </c>
      <c r="C184" s="64" t="s">
        <v>374</v>
      </c>
      <c r="D184" s="63" t="s">
        <v>183</v>
      </c>
      <c r="E184" s="67">
        <v>-0.97509999999999997</v>
      </c>
      <c r="F184" s="60">
        <v>2156</v>
      </c>
      <c r="G184" s="60"/>
      <c r="H184" s="60"/>
      <c r="I184" s="60"/>
      <c r="J184" s="60">
        <v>-2102.3200000000002</v>
      </c>
      <c r="K184" s="60"/>
      <c r="L184" s="60"/>
      <c r="M184" s="60"/>
      <c r="N184" s="60"/>
      <c r="O184" s="60"/>
      <c r="P184" s="60"/>
      <c r="Q184" s="60"/>
    </row>
    <row r="185" spans="1:17" ht="36">
      <c r="A185" s="66">
        <v>116.1</v>
      </c>
      <c r="B185" s="65" t="s">
        <v>373</v>
      </c>
      <c r="C185" s="64" t="s">
        <v>372</v>
      </c>
      <c r="D185" s="63" t="s">
        <v>183</v>
      </c>
      <c r="E185" s="67">
        <v>-1.1140000000000001</v>
      </c>
      <c r="F185" s="60">
        <v>1980</v>
      </c>
      <c r="G185" s="60"/>
      <c r="H185" s="60"/>
      <c r="I185" s="60"/>
      <c r="J185" s="60">
        <v>-2205.7199999999998</v>
      </c>
      <c r="K185" s="60"/>
      <c r="L185" s="60"/>
      <c r="M185" s="60"/>
      <c r="N185" s="60"/>
      <c r="O185" s="60"/>
      <c r="P185" s="60"/>
      <c r="Q185" s="60"/>
    </row>
    <row r="186" spans="1:17" ht="24">
      <c r="A186" s="66">
        <v>116.3</v>
      </c>
      <c r="B186" s="65" t="s">
        <v>163</v>
      </c>
      <c r="C186" s="64" t="s">
        <v>371</v>
      </c>
      <c r="D186" s="63" t="s">
        <v>183</v>
      </c>
      <c r="E186" s="62">
        <v>2.0891000000000002</v>
      </c>
      <c r="F186" s="60">
        <v>621.99</v>
      </c>
      <c r="G186" s="60"/>
      <c r="H186" s="60"/>
      <c r="I186" s="60"/>
      <c r="J186" s="60">
        <v>1299.4000000000001</v>
      </c>
      <c r="K186" s="60"/>
      <c r="L186" s="60"/>
      <c r="M186" s="60"/>
      <c r="N186" s="60"/>
      <c r="O186" s="60"/>
      <c r="P186" s="60"/>
      <c r="Q186" s="60"/>
    </row>
    <row r="187" spans="1:17" ht="36">
      <c r="A187" s="66">
        <v>117</v>
      </c>
      <c r="B187" s="65" t="s">
        <v>102</v>
      </c>
      <c r="C187" s="64" t="s">
        <v>101</v>
      </c>
      <c r="D187" s="63" t="s">
        <v>100</v>
      </c>
      <c r="E187" s="62">
        <v>2.8E-3</v>
      </c>
      <c r="F187" s="60">
        <v>146639.87</v>
      </c>
      <c r="G187" s="60">
        <v>8217.33</v>
      </c>
      <c r="H187" s="60">
        <v>2758.21</v>
      </c>
      <c r="I187" s="60">
        <v>401</v>
      </c>
      <c r="J187" s="60">
        <v>410.59</v>
      </c>
      <c r="K187" s="60">
        <v>23.01</v>
      </c>
      <c r="L187" s="60">
        <v>7.72</v>
      </c>
      <c r="M187" s="60">
        <v>1.1200000000000001</v>
      </c>
      <c r="N187" s="60">
        <v>951.08</v>
      </c>
      <c r="O187" s="60">
        <v>2.66</v>
      </c>
      <c r="P187" s="60">
        <v>29.77</v>
      </c>
      <c r="Q187" s="60">
        <v>0.08</v>
      </c>
    </row>
    <row r="188" spans="1:17" ht="24">
      <c r="A188" s="66">
        <v>117.2</v>
      </c>
      <c r="B188" s="65" t="s">
        <v>370</v>
      </c>
      <c r="C188" s="64" t="s">
        <v>369</v>
      </c>
      <c r="D188" s="63" t="s">
        <v>183</v>
      </c>
      <c r="E188" s="67">
        <v>-0.28420000000000001</v>
      </c>
      <c r="F188" s="60">
        <v>665</v>
      </c>
      <c r="G188" s="60"/>
      <c r="H188" s="60"/>
      <c r="I188" s="60"/>
      <c r="J188" s="60">
        <v>-188.99</v>
      </c>
      <c r="K188" s="60"/>
      <c r="L188" s="60"/>
      <c r="M188" s="60"/>
      <c r="N188" s="60"/>
      <c r="O188" s="60"/>
      <c r="P188" s="60"/>
      <c r="Q188" s="60"/>
    </row>
    <row r="189" spans="1:17" ht="24">
      <c r="A189" s="66">
        <v>117.4</v>
      </c>
      <c r="B189" s="65" t="s">
        <v>309</v>
      </c>
      <c r="C189" s="64" t="s">
        <v>308</v>
      </c>
      <c r="D189" s="63" t="s">
        <v>183</v>
      </c>
      <c r="E189" s="67">
        <v>0.28420000000000001</v>
      </c>
      <c r="F189" s="60">
        <v>600</v>
      </c>
      <c r="G189" s="60"/>
      <c r="H189" s="60"/>
      <c r="I189" s="60"/>
      <c r="J189" s="60">
        <v>170.52</v>
      </c>
      <c r="K189" s="60"/>
      <c r="L189" s="60"/>
      <c r="M189" s="60"/>
      <c r="N189" s="60"/>
      <c r="O189" s="60"/>
      <c r="P189" s="60"/>
      <c r="Q189" s="60"/>
    </row>
    <row r="190" spans="1:17" ht="24">
      <c r="A190" s="66">
        <v>117.1</v>
      </c>
      <c r="B190" s="65" t="s">
        <v>368</v>
      </c>
      <c r="C190" s="64" t="s">
        <v>367</v>
      </c>
      <c r="D190" s="63" t="s">
        <v>223</v>
      </c>
      <c r="E190" s="67">
        <v>-2.145E-2</v>
      </c>
      <c r="F190" s="60">
        <v>5650</v>
      </c>
      <c r="G190" s="60"/>
      <c r="H190" s="60"/>
      <c r="I190" s="60"/>
      <c r="J190" s="60">
        <v>-121.19</v>
      </c>
      <c r="K190" s="60"/>
      <c r="L190" s="60"/>
      <c r="M190" s="60"/>
      <c r="N190" s="60"/>
      <c r="O190" s="60"/>
      <c r="P190" s="60"/>
      <c r="Q190" s="60"/>
    </row>
    <row r="191" spans="1:17" ht="60">
      <c r="A191" s="66">
        <v>118</v>
      </c>
      <c r="B191" s="65" t="s">
        <v>99</v>
      </c>
      <c r="C191" s="64" t="s">
        <v>98</v>
      </c>
      <c r="D191" s="63" t="s">
        <v>97</v>
      </c>
      <c r="E191" s="62">
        <v>4.5</v>
      </c>
      <c r="F191" s="60">
        <v>394.5</v>
      </c>
      <c r="G191" s="60">
        <v>77</v>
      </c>
      <c r="H191" s="60">
        <v>35.82</v>
      </c>
      <c r="I191" s="60"/>
      <c r="J191" s="60">
        <v>1775.25</v>
      </c>
      <c r="K191" s="60">
        <v>346.5</v>
      </c>
      <c r="L191" s="60">
        <v>161.19</v>
      </c>
      <c r="M191" s="60"/>
      <c r="N191" s="60">
        <v>8.49</v>
      </c>
      <c r="O191" s="60">
        <v>38.21</v>
      </c>
      <c r="P191" s="60"/>
      <c r="Q191" s="60"/>
    </row>
    <row r="192" spans="1:17">
      <c r="A192" s="151" t="s">
        <v>96</v>
      </c>
      <c r="B192" s="152"/>
      <c r="C192" s="152"/>
      <c r="D192" s="152"/>
      <c r="E192" s="152"/>
      <c r="F192" s="152"/>
      <c r="G192" s="152"/>
      <c r="H192" s="152"/>
      <c r="I192" s="152"/>
      <c r="J192" s="61">
        <v>430887.63</v>
      </c>
      <c r="K192" s="61">
        <v>29736.86</v>
      </c>
      <c r="L192" s="61">
        <v>11770.05</v>
      </c>
      <c r="M192" s="61">
        <v>1476.94</v>
      </c>
      <c r="N192" s="60"/>
      <c r="O192" s="61">
        <v>3376.38</v>
      </c>
      <c r="P192" s="60"/>
      <c r="Q192" s="61">
        <v>113.66</v>
      </c>
    </row>
    <row r="193" spans="1:17">
      <c r="A193" s="151" t="s">
        <v>95</v>
      </c>
      <c r="B193" s="152"/>
      <c r="C193" s="152"/>
      <c r="D193" s="152"/>
      <c r="E193" s="152"/>
      <c r="F193" s="152"/>
      <c r="G193" s="152"/>
      <c r="H193" s="152"/>
      <c r="I193" s="152"/>
      <c r="J193" s="61">
        <v>34674.589999999997</v>
      </c>
      <c r="K193" s="60"/>
      <c r="L193" s="60"/>
      <c r="M193" s="60"/>
      <c r="N193" s="60"/>
      <c r="O193" s="60"/>
      <c r="P193" s="60"/>
      <c r="Q193" s="60"/>
    </row>
    <row r="194" spans="1:17">
      <c r="A194" s="151" t="s">
        <v>94</v>
      </c>
      <c r="B194" s="152"/>
      <c r="C194" s="152"/>
      <c r="D194" s="152"/>
      <c r="E194" s="152"/>
      <c r="F194" s="152"/>
      <c r="G194" s="152"/>
      <c r="H194" s="152"/>
      <c r="I194" s="152"/>
      <c r="J194" s="61">
        <v>20074.87</v>
      </c>
      <c r="K194" s="60"/>
      <c r="L194" s="60"/>
      <c r="M194" s="60"/>
      <c r="N194" s="60"/>
      <c r="O194" s="60"/>
      <c r="P194" s="60"/>
      <c r="Q194" s="60"/>
    </row>
    <row r="195" spans="1:17">
      <c r="A195" s="153" t="s">
        <v>93</v>
      </c>
      <c r="B195" s="152"/>
      <c r="C195" s="152"/>
      <c r="D195" s="152"/>
      <c r="E195" s="152"/>
      <c r="F195" s="152"/>
      <c r="G195" s="152"/>
      <c r="H195" s="152"/>
      <c r="I195" s="152"/>
      <c r="J195" s="60"/>
      <c r="K195" s="60"/>
      <c r="L195" s="60"/>
      <c r="M195" s="60"/>
      <c r="N195" s="60"/>
      <c r="O195" s="60"/>
      <c r="P195" s="60"/>
      <c r="Q195" s="60"/>
    </row>
    <row r="196" spans="1:17">
      <c r="A196" s="151" t="s">
        <v>92</v>
      </c>
      <c r="B196" s="152"/>
      <c r="C196" s="152"/>
      <c r="D196" s="152"/>
      <c r="E196" s="152"/>
      <c r="F196" s="152"/>
      <c r="G196" s="152"/>
      <c r="H196" s="152"/>
      <c r="I196" s="152"/>
      <c r="J196" s="61">
        <v>3033.74</v>
      </c>
      <c r="K196" s="60"/>
      <c r="L196" s="60"/>
      <c r="M196" s="60"/>
      <c r="N196" s="60"/>
      <c r="O196" s="61">
        <v>171.92</v>
      </c>
      <c r="P196" s="60"/>
      <c r="Q196" s="60"/>
    </row>
    <row r="197" spans="1:17">
      <c r="A197" s="151" t="s">
        <v>91</v>
      </c>
      <c r="B197" s="152"/>
      <c r="C197" s="152"/>
      <c r="D197" s="152"/>
      <c r="E197" s="152"/>
      <c r="F197" s="152"/>
      <c r="G197" s="152"/>
      <c r="H197" s="152"/>
      <c r="I197" s="152"/>
      <c r="J197" s="61">
        <v>271.08</v>
      </c>
      <c r="K197" s="60"/>
      <c r="L197" s="60"/>
      <c r="M197" s="60"/>
      <c r="N197" s="60"/>
      <c r="O197" s="61">
        <v>5.5</v>
      </c>
      <c r="P197" s="60"/>
      <c r="Q197" s="61">
        <v>1.33</v>
      </c>
    </row>
    <row r="198" spans="1:17">
      <c r="A198" s="151" t="s">
        <v>90</v>
      </c>
      <c r="B198" s="152"/>
      <c r="C198" s="152"/>
      <c r="D198" s="152"/>
      <c r="E198" s="152"/>
      <c r="F198" s="152"/>
      <c r="G198" s="152"/>
      <c r="H198" s="152"/>
      <c r="I198" s="152"/>
      <c r="J198" s="61">
        <v>13147.3</v>
      </c>
      <c r="K198" s="60"/>
      <c r="L198" s="60"/>
      <c r="M198" s="60"/>
      <c r="N198" s="60"/>
      <c r="O198" s="61">
        <v>138.96</v>
      </c>
      <c r="P198" s="60"/>
      <c r="Q198" s="61">
        <v>4.92</v>
      </c>
    </row>
    <row r="199" spans="1:17">
      <c r="A199" s="151" t="s">
        <v>89</v>
      </c>
      <c r="B199" s="152"/>
      <c r="C199" s="152"/>
      <c r="D199" s="152"/>
      <c r="E199" s="152"/>
      <c r="F199" s="152"/>
      <c r="G199" s="152"/>
      <c r="H199" s="152"/>
      <c r="I199" s="152"/>
      <c r="J199" s="61">
        <v>89652.12</v>
      </c>
      <c r="K199" s="60"/>
      <c r="L199" s="60"/>
      <c r="M199" s="60"/>
      <c r="N199" s="60"/>
      <c r="O199" s="61">
        <v>535.89</v>
      </c>
      <c r="P199" s="60"/>
      <c r="Q199" s="61">
        <v>31.82</v>
      </c>
    </row>
    <row r="200" spans="1:17">
      <c r="A200" s="151" t="s">
        <v>88</v>
      </c>
      <c r="B200" s="152"/>
      <c r="C200" s="152"/>
      <c r="D200" s="152"/>
      <c r="E200" s="152"/>
      <c r="F200" s="152"/>
      <c r="G200" s="152"/>
      <c r="H200" s="152"/>
      <c r="I200" s="152"/>
      <c r="J200" s="61">
        <v>154703.47</v>
      </c>
      <c r="K200" s="60"/>
      <c r="L200" s="60"/>
      <c r="M200" s="60"/>
      <c r="N200" s="60"/>
      <c r="O200" s="61">
        <v>693.22</v>
      </c>
      <c r="P200" s="60"/>
      <c r="Q200" s="61">
        <v>9.0399999999999991</v>
      </c>
    </row>
    <row r="201" spans="1:17">
      <c r="A201" s="151" t="s">
        <v>87</v>
      </c>
      <c r="B201" s="152"/>
      <c r="C201" s="152"/>
      <c r="D201" s="152"/>
      <c r="E201" s="152"/>
      <c r="F201" s="152"/>
      <c r="G201" s="152"/>
      <c r="H201" s="152"/>
      <c r="I201" s="152"/>
      <c r="J201" s="61">
        <v>160028.15</v>
      </c>
      <c r="K201" s="60"/>
      <c r="L201" s="60"/>
      <c r="M201" s="60"/>
      <c r="N201" s="60"/>
      <c r="O201" s="61">
        <v>668.66</v>
      </c>
      <c r="P201" s="60"/>
      <c r="Q201" s="61">
        <v>53.04</v>
      </c>
    </row>
    <row r="202" spans="1:17">
      <c r="A202" s="151" t="s">
        <v>86</v>
      </c>
      <c r="B202" s="152"/>
      <c r="C202" s="152"/>
      <c r="D202" s="152"/>
      <c r="E202" s="152"/>
      <c r="F202" s="152"/>
      <c r="G202" s="152"/>
      <c r="H202" s="152"/>
      <c r="I202" s="152"/>
      <c r="J202" s="61">
        <v>16767.37</v>
      </c>
      <c r="K202" s="60"/>
      <c r="L202" s="60"/>
      <c r="M202" s="60"/>
      <c r="N202" s="60"/>
      <c r="O202" s="61">
        <v>89.12</v>
      </c>
      <c r="P202" s="60"/>
      <c r="Q202" s="61">
        <v>2.0699999999999998</v>
      </c>
    </row>
    <row r="203" spans="1:17">
      <c r="A203" s="151" t="s">
        <v>85</v>
      </c>
      <c r="B203" s="152"/>
      <c r="C203" s="152"/>
      <c r="D203" s="152"/>
      <c r="E203" s="152"/>
      <c r="F203" s="152"/>
      <c r="G203" s="152"/>
      <c r="H203" s="152"/>
      <c r="I203" s="152"/>
      <c r="J203" s="61">
        <v>1032.06</v>
      </c>
      <c r="K203" s="60"/>
      <c r="L203" s="60"/>
      <c r="M203" s="60"/>
      <c r="N203" s="60"/>
      <c r="O203" s="61">
        <v>14.52</v>
      </c>
      <c r="P203" s="60"/>
      <c r="Q203" s="61">
        <v>0.16</v>
      </c>
    </row>
    <row r="204" spans="1:17">
      <c r="A204" s="151" t="s">
        <v>84</v>
      </c>
      <c r="B204" s="152"/>
      <c r="C204" s="152"/>
      <c r="D204" s="152"/>
      <c r="E204" s="152"/>
      <c r="F204" s="152"/>
      <c r="G204" s="152"/>
      <c r="H204" s="152"/>
      <c r="I204" s="152"/>
      <c r="J204" s="61">
        <v>43089.8</v>
      </c>
      <c r="K204" s="60"/>
      <c r="L204" s="60"/>
      <c r="M204" s="60"/>
      <c r="N204" s="60"/>
      <c r="O204" s="61">
        <v>1045.23</v>
      </c>
      <c r="P204" s="60"/>
      <c r="Q204" s="61">
        <v>10.4</v>
      </c>
    </row>
    <row r="205" spans="1:17">
      <c r="A205" s="151" t="s">
        <v>83</v>
      </c>
      <c r="B205" s="152"/>
      <c r="C205" s="152"/>
      <c r="D205" s="152"/>
      <c r="E205" s="152"/>
      <c r="F205" s="152"/>
      <c r="G205" s="152"/>
      <c r="H205" s="152"/>
      <c r="I205" s="152"/>
      <c r="J205" s="61">
        <v>3912</v>
      </c>
      <c r="K205" s="60"/>
      <c r="L205" s="60"/>
      <c r="M205" s="60"/>
      <c r="N205" s="60"/>
      <c r="O205" s="61">
        <v>13.36</v>
      </c>
      <c r="P205" s="60"/>
      <c r="Q205" s="61">
        <v>0.88</v>
      </c>
    </row>
    <row r="206" spans="1:17">
      <c r="A206" s="151" t="s">
        <v>82</v>
      </c>
      <c r="B206" s="152"/>
      <c r="C206" s="152"/>
      <c r="D206" s="152"/>
      <c r="E206" s="152"/>
      <c r="F206" s="152"/>
      <c r="G206" s="152"/>
      <c r="H206" s="152"/>
      <c r="I206" s="152"/>
      <c r="J206" s="61">
        <v>485637.09</v>
      </c>
      <c r="K206" s="60"/>
      <c r="L206" s="60"/>
      <c r="M206" s="60"/>
      <c r="N206" s="60"/>
      <c r="O206" s="61">
        <v>3376.38</v>
      </c>
      <c r="P206" s="60"/>
      <c r="Q206" s="61">
        <v>113.66</v>
      </c>
    </row>
    <row r="207" spans="1:17">
      <c r="A207" s="151" t="s">
        <v>81</v>
      </c>
      <c r="B207" s="152"/>
      <c r="C207" s="152"/>
      <c r="D207" s="152"/>
      <c r="E207" s="152"/>
      <c r="F207" s="152"/>
      <c r="G207" s="152"/>
      <c r="H207" s="152"/>
      <c r="I207" s="152"/>
      <c r="J207" s="60"/>
      <c r="K207" s="60"/>
      <c r="L207" s="60"/>
      <c r="M207" s="60"/>
      <c r="N207" s="60"/>
      <c r="O207" s="60"/>
      <c r="P207" s="60"/>
      <c r="Q207" s="60"/>
    </row>
    <row r="208" spans="1:17">
      <c r="A208" s="151" t="s">
        <v>80</v>
      </c>
      <c r="B208" s="152"/>
      <c r="C208" s="152"/>
      <c r="D208" s="152"/>
      <c r="E208" s="152"/>
      <c r="F208" s="152"/>
      <c r="G208" s="152"/>
      <c r="H208" s="152"/>
      <c r="I208" s="152"/>
      <c r="J208" s="61">
        <v>389380.72</v>
      </c>
      <c r="K208" s="60"/>
      <c r="L208" s="60"/>
      <c r="M208" s="60"/>
      <c r="N208" s="60"/>
      <c r="O208" s="60"/>
      <c r="P208" s="60"/>
      <c r="Q208" s="60"/>
    </row>
    <row r="209" spans="1:17">
      <c r="A209" s="151" t="s">
        <v>79</v>
      </c>
      <c r="B209" s="152"/>
      <c r="C209" s="152"/>
      <c r="D209" s="152"/>
      <c r="E209" s="152"/>
      <c r="F209" s="152"/>
      <c r="G209" s="152"/>
      <c r="H209" s="152"/>
      <c r="I209" s="152"/>
      <c r="J209" s="61">
        <v>11770.05</v>
      </c>
      <c r="K209" s="60"/>
      <c r="L209" s="60"/>
      <c r="M209" s="60"/>
      <c r="N209" s="60"/>
      <c r="O209" s="60"/>
      <c r="P209" s="60"/>
      <c r="Q209" s="60"/>
    </row>
    <row r="210" spans="1:17">
      <c r="A210" s="151" t="s">
        <v>78</v>
      </c>
      <c r="B210" s="152"/>
      <c r="C210" s="152"/>
      <c r="D210" s="152"/>
      <c r="E210" s="152"/>
      <c r="F210" s="152"/>
      <c r="G210" s="152"/>
      <c r="H210" s="152"/>
      <c r="I210" s="152"/>
      <c r="J210" s="61">
        <v>31213.8</v>
      </c>
      <c r="K210" s="60"/>
      <c r="L210" s="60"/>
      <c r="M210" s="60"/>
      <c r="N210" s="60"/>
      <c r="O210" s="60"/>
      <c r="P210" s="60"/>
      <c r="Q210" s="60"/>
    </row>
    <row r="211" spans="1:17">
      <c r="A211" s="151" t="s">
        <v>77</v>
      </c>
      <c r="B211" s="152"/>
      <c r="C211" s="152"/>
      <c r="D211" s="152"/>
      <c r="E211" s="152"/>
      <c r="F211" s="152"/>
      <c r="G211" s="152"/>
      <c r="H211" s="152"/>
      <c r="I211" s="152"/>
      <c r="J211" s="61">
        <v>34674.589999999997</v>
      </c>
      <c r="K211" s="60"/>
      <c r="L211" s="60"/>
      <c r="M211" s="60"/>
      <c r="N211" s="60"/>
      <c r="O211" s="60"/>
      <c r="P211" s="60"/>
      <c r="Q211" s="60"/>
    </row>
    <row r="212" spans="1:17">
      <c r="A212" s="151" t="s">
        <v>76</v>
      </c>
      <c r="B212" s="152"/>
      <c r="C212" s="152"/>
      <c r="D212" s="152"/>
      <c r="E212" s="152"/>
      <c r="F212" s="152"/>
      <c r="G212" s="152"/>
      <c r="H212" s="152"/>
      <c r="I212" s="152"/>
      <c r="J212" s="61">
        <v>20074.87</v>
      </c>
      <c r="K212" s="60"/>
      <c r="L212" s="60"/>
      <c r="M212" s="60"/>
      <c r="N212" s="60"/>
      <c r="O212" s="60"/>
      <c r="P212" s="60"/>
      <c r="Q212" s="60"/>
    </row>
    <row r="213" spans="1:17">
      <c r="A213" s="153" t="s">
        <v>75</v>
      </c>
      <c r="B213" s="152"/>
      <c r="C213" s="152"/>
      <c r="D213" s="152"/>
      <c r="E213" s="152"/>
      <c r="F213" s="152"/>
      <c r="G213" s="152"/>
      <c r="H213" s="152"/>
      <c r="I213" s="152"/>
      <c r="J213" s="59">
        <v>485637.09</v>
      </c>
      <c r="K213" s="60"/>
      <c r="L213" s="60"/>
      <c r="M213" s="60"/>
      <c r="N213" s="60"/>
      <c r="O213" s="59">
        <v>3376.38</v>
      </c>
      <c r="P213" s="60"/>
      <c r="Q213" s="59">
        <v>113.66</v>
      </c>
    </row>
    <row r="214" spans="1:17"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</row>
    <row r="215" spans="1:17"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1:17"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</row>
    <row r="217" spans="1:17">
      <c r="A217" s="146" t="s">
        <v>74</v>
      </c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</row>
    <row r="218" spans="1:17">
      <c r="A218" s="148" t="s">
        <v>72</v>
      </c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</row>
    <row r="219" spans="1:17"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</row>
    <row r="220" spans="1:17">
      <c r="A220" s="146" t="s">
        <v>73</v>
      </c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</row>
    <row r="221" spans="1:17">
      <c r="A221" s="148" t="s">
        <v>72</v>
      </c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</row>
    <row r="222" spans="1:17"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1:17"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17"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1:17">
      <c r="A225" s="146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</row>
    <row r="226" spans="1:17">
      <c r="A226" s="148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</row>
    <row r="227" spans="1:17"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1:17">
      <c r="A228" s="146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</row>
    <row r="229" spans="1:17"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1:17"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1:17">
      <c r="A233" s="146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</row>
    <row r="234" spans="1:17">
      <c r="A234" s="148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</row>
    <row r="235" spans="1:17"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>
      <c r="A236" s="146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</row>
    <row r="237" spans="1:17"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1:17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</row>
    <row r="242" spans="1:17">
      <c r="A242" s="148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</row>
    <row r="243" spans="1:17"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1:17">
      <c r="A244" s="146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</row>
    <row r="245" spans="1:17"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>
      <c r="A247" s="146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</row>
    <row r="248" spans="1:17">
      <c r="A248" s="148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</row>
    <row r="249" spans="1:17"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>
      <c r="A250" s="146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</row>
    <row r="251" spans="1:17">
      <c r="A251" s="148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</row>
    <row r="252" spans="1:17"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6:17" customFormat="1"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6:17" customFormat="1"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6:17" customFormat="1"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6:17" customFormat="1"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6:17" customFormat="1"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6:17" customFormat="1"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6:17" customFormat="1"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6:17" customFormat="1"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6:17" customFormat="1"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6:17" customFormat="1"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6:17" customFormat="1"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</row>
    <row r="268" spans="6:17" customFormat="1"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6:17" customFormat="1"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6:17" customFormat="1"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6:17" customFormat="1"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</row>
    <row r="272" spans="6:17" customFormat="1"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6:17" customFormat="1"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</row>
    <row r="274" spans="6:17" customFormat="1"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</row>
    <row r="275" spans="6:17" customFormat="1"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6:17" customFormat="1"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6:17" customFormat="1"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6:17" customFormat="1"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</row>
    <row r="279" spans="6:17" customFormat="1"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6:17" customFormat="1"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6:17" customFormat="1"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6:17" customFormat="1"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6:17" customFormat="1"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6:17" customFormat="1"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</row>
    <row r="285" spans="6:17" customFormat="1"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6:17" customFormat="1"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6:17" customFormat="1"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6:17" customFormat="1"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6:17" customFormat="1"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6:17" customFormat="1"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6:17" customFormat="1"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6:17" customFormat="1"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6:17" customFormat="1"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6:17" customFormat="1"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6:17" customFormat="1"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6:17" customFormat="1"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6:17" customFormat="1"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6:17" customFormat="1"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6:17" customFormat="1"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6:17" customFormat="1"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6:17" customFormat="1"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6:17" customFormat="1"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6:17" customFormat="1"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6:17" customFormat="1"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6:17" customFormat="1"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6:17" customFormat="1"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6:17" customFormat="1"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6:17" customFormat="1"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6:17" customFormat="1"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6:17" customFormat="1"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6:17" customFormat="1"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6:17" customFormat="1"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6:17" customFormat="1"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</row>
    <row r="314" spans="6:17" customFormat="1"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6:17" customFormat="1"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6:17" customFormat="1"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6:17" customFormat="1"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6:17" customFormat="1"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6:17" customFormat="1"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6:17" customFormat="1"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6:17" customFormat="1"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6:17" customFormat="1"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6:17" customFormat="1"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6:17" customFormat="1"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6:17" customFormat="1"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6:17" customFormat="1"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6:17" customFormat="1"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6:17" customFormat="1"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6:17" customFormat="1"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6:17" customFormat="1"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6:17" customFormat="1"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6:17" customFormat="1"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6:17" customFormat="1"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6:17" customFormat="1"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6:17" customFormat="1"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6:17" customFormat="1"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6:17" customFormat="1"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6:17" customFormat="1"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6:17" customFormat="1"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6:17" customFormat="1"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6:17" customFormat="1"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6:17" customFormat="1"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6:17" customFormat="1"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6:17" customFormat="1"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6:17" customFormat="1"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6:17" customFormat="1"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6:17" customFormat="1"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6:17" customFormat="1"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6:17" customFormat="1"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6:17" customFormat="1"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6:17" customFormat="1"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6:17" customFormat="1"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6:17" customFormat="1"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6:17" customFormat="1"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6:17" customFormat="1"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6:17" customFormat="1"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6:17" customFormat="1"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6:17" customFormat="1"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6:17" customFormat="1"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6:17" customFormat="1"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6:17" customFormat="1"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6:17" customFormat="1"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6:17" customFormat="1"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6:17" customFormat="1"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6:17" customFormat="1"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6:17" customFormat="1"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6:17" customFormat="1"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6:17" customFormat="1"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6:17" customFormat="1"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6:17" customFormat="1"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6:17" customFormat="1"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6:17" customFormat="1"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6:17" customFormat="1"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6:17" customFormat="1"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6:17" customFormat="1"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6:17" customFormat="1"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6:17" customFormat="1"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6:17" customFormat="1"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6:17" customFormat="1"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6:17" customFormat="1"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6:17" customFormat="1"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6:17" customFormat="1"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6:17" customFormat="1"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6:17" customFormat="1"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6:17" customFormat="1"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6:17" customFormat="1"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6:17" customFormat="1"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6:17" customFormat="1"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6:17" customFormat="1"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6:17" customFormat="1"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6:17" customFormat="1"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6:17" customFormat="1"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6:17" customFormat="1"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6:17" customFormat="1"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6:17" customFormat="1"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6:17" customFormat="1"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6:17" customFormat="1"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6:17" customFormat="1"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6:17" customFormat="1"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</row>
    <row r="400" spans="6:17" customFormat="1"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6:17" customFormat="1"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6:17" customFormat="1"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6:17" customFormat="1"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6:17" customFormat="1"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6:17" customFormat="1"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6:17" customFormat="1"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6:17" customFormat="1"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6:17" customFormat="1"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6:17" customFormat="1"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6:17" customFormat="1"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6:17" customFormat="1"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6:17" customFormat="1"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6:17" customFormat="1"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6:17" customFormat="1"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6:17" customFormat="1"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</row>
    <row r="416" spans="6:17" customFormat="1"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6:17" customFormat="1"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</row>
    <row r="418" spans="6:17" customFormat="1"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6:17" customFormat="1"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</row>
    <row r="420" spans="6:17" customFormat="1"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</row>
    <row r="421" spans="6:17" customFormat="1"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</row>
    <row r="422" spans="6:17" customFormat="1"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</row>
    <row r="423" spans="6:17" customFormat="1"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6:17" customFormat="1"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</row>
    <row r="425" spans="6:17" customFormat="1"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</row>
    <row r="426" spans="6:17" customFormat="1"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</row>
    <row r="427" spans="6:17" customFormat="1"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</row>
    <row r="428" spans="6:17" customFormat="1"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</row>
    <row r="429" spans="6:17" customFormat="1"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30" spans="6:17" customFormat="1"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</row>
    <row r="431" spans="6:17" customFormat="1"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</row>
    <row r="432" spans="6:17" customFormat="1"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</row>
    <row r="433" spans="6:17" customFormat="1"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</row>
    <row r="434" spans="6:17" customFormat="1"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</row>
    <row r="435" spans="6:17" customFormat="1"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</row>
    <row r="436" spans="6:17" customFormat="1"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</row>
    <row r="437" spans="6:17" customFormat="1"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</row>
    <row r="438" spans="6:17" customFormat="1"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6:17" customFormat="1"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6:17" customFormat="1"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</row>
    <row r="441" spans="6:17" customFormat="1"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</row>
    <row r="442" spans="6:17" customFormat="1"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</row>
    <row r="443" spans="6:17" customFormat="1"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</row>
    <row r="444" spans="6:17" customFormat="1"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</row>
    <row r="445" spans="6:17" customFormat="1"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</row>
    <row r="446" spans="6:17" customFormat="1"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</row>
    <row r="447" spans="6:17" customFormat="1"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</row>
    <row r="448" spans="6:17" customFormat="1"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</row>
    <row r="449" spans="6:17" customFormat="1"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</row>
    <row r="450" spans="6:17" customFormat="1"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</row>
    <row r="451" spans="6:17" customFormat="1"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</row>
    <row r="452" spans="6:17" customFormat="1"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</row>
    <row r="453" spans="6:17" customFormat="1"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</row>
    <row r="454" spans="6:17" customFormat="1"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</row>
    <row r="455" spans="6:17" customFormat="1"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</row>
    <row r="456" spans="6:17" customFormat="1"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</row>
    <row r="457" spans="6:17" customFormat="1"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</row>
    <row r="458" spans="6:17" customFormat="1"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</row>
    <row r="459" spans="6:17" customFormat="1"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</row>
    <row r="460" spans="6:17" customFormat="1"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</row>
    <row r="461" spans="6:17" customFormat="1"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6:17" customFormat="1"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6:17" customFormat="1"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6:17" customFormat="1"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6:17" customFormat="1"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6:17" customFormat="1"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6:17" customFormat="1"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6:17" customFormat="1"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6:17" customFormat="1"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6:17" customFormat="1"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6:17" customFormat="1"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6:17" customFormat="1"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6:17" customFormat="1"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6:17" customFormat="1"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6:17" customFormat="1"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6:17" customFormat="1"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6:17" customFormat="1"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6:17" customFormat="1"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6:17" customFormat="1"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6:17" customFormat="1"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6:17" customFormat="1"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6:17" customFormat="1"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6:17" customFormat="1"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6:17" customFormat="1"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6:17" customFormat="1"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6:17" customFormat="1"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6:17" customFormat="1"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6:17" customFormat="1"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6:17" customFormat="1"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6:17" customFormat="1"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6:17" customFormat="1"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6:17" customFormat="1"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6:17" customFormat="1"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6:17" customFormat="1"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6:17" customFormat="1"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</row>
    <row r="496" spans="6:17" customFormat="1"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6:17" customFormat="1"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6:17" customFormat="1"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6:17" customFormat="1"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6:17" customFormat="1"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6:17" customFormat="1"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6:17" customFormat="1"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6:17" customFormat="1"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6:17" customFormat="1"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6:17" customFormat="1"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6:17" customFormat="1"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</row>
    <row r="507" spans="6:17" customFormat="1"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</row>
    <row r="508" spans="6:17" customFormat="1"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6:17" customFormat="1"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6:17" customFormat="1"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6:17" customFormat="1"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6:17" customFormat="1"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6:17" customFormat="1"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6:17" customFormat="1"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</row>
    <row r="515" spans="6:17" customFormat="1"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</row>
    <row r="516" spans="6:17" customFormat="1"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</row>
    <row r="517" spans="6:17" customFormat="1"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</row>
    <row r="518" spans="6:17" customFormat="1"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6:17" customFormat="1"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6:17" customFormat="1"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6:17" customFormat="1"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6:17" customFormat="1"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6:17" customFormat="1"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6:17" customFormat="1"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6:17" customFormat="1"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6:17" customFormat="1"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6:17" customFormat="1"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6:17" customFormat="1"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6:17" customFormat="1"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6:17" customFormat="1"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6:17" customFormat="1"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6:17" customFormat="1"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6:17" customFormat="1"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6:17" customFormat="1"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6:17" customFormat="1"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6:17" customFormat="1"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6:17" customFormat="1"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6:17" customFormat="1"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6:17" customFormat="1"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6:17" customFormat="1"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6:17" customFormat="1"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6:17" customFormat="1"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6:17" customFormat="1"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6:17" customFormat="1"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6:17" customFormat="1"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6:17" customFormat="1"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6:17" customFormat="1"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6:17" customFormat="1"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6:17" customFormat="1"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6:17" customFormat="1"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6:17" customFormat="1"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6:17" customFormat="1"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6:17" customFormat="1"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4" spans="6:17" customFormat="1"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6:17" customFormat="1"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6:17" customFormat="1"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6:17" customFormat="1"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6:17" customFormat="1"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6:17" customFormat="1"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6:17" customFormat="1"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6:17" customFormat="1"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6:17" customFormat="1"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6:17" customFormat="1"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6:17" customFormat="1"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6:17" customFormat="1"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6:17" customFormat="1"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6:17" customFormat="1"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6:17" customFormat="1"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6:17" customFormat="1"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6:17" customFormat="1"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</row>
    <row r="571" spans="6:17" customFormat="1"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6:17" customFormat="1"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6:17" customFormat="1"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6:17" customFormat="1"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6:17" customFormat="1"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6:17" customFormat="1"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6:17" customFormat="1"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6:17" customFormat="1"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6:17" customFormat="1"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6:17" customFormat="1"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6:17" customFormat="1"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6:17" customFormat="1"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6:17" customFormat="1"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6:17" customFormat="1"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6:17" customFormat="1"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6:17" customFormat="1"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6:17" customFormat="1"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6:17" customFormat="1"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6:17" customFormat="1"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6:17" customFormat="1"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6:17" customFormat="1"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6:17" customFormat="1"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6:17" customFormat="1"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6:17" customFormat="1"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6:17" customFormat="1"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6:17" customFormat="1"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6:17" customFormat="1"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6:17" customFormat="1"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6:17" customFormat="1"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6:17" customFormat="1"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6:17" customFormat="1"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6:17" customFormat="1"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6:17" customFormat="1"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6:17" customFormat="1"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6:17" customFormat="1"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6:17" customFormat="1"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</row>
    <row r="607" spans="6:17" customFormat="1"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6:17" customFormat="1"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6:17" customFormat="1"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6:17" customFormat="1"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6:17" customFormat="1"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6:17" customFormat="1"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</row>
    <row r="613" spans="6:17" customFormat="1"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6:17" customFormat="1"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</row>
    <row r="615" spans="6:17" customFormat="1"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</row>
    <row r="616" spans="6:17" customFormat="1"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</row>
    <row r="617" spans="6:17" customFormat="1"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6:17" customFormat="1"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</row>
    <row r="619" spans="6:17" customFormat="1"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</row>
    <row r="620" spans="6:17" customFormat="1"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</row>
    <row r="621" spans="6:17" customFormat="1"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</row>
    <row r="622" spans="6:17" customFormat="1"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</row>
    <row r="623" spans="6:17" customFormat="1"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</row>
    <row r="624" spans="6:17" customFormat="1"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</row>
    <row r="625" spans="6:17" customFormat="1"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</row>
    <row r="626" spans="6:17" customFormat="1"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</row>
    <row r="627" spans="6:17" customFormat="1"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</row>
    <row r="628" spans="6:17" customFormat="1"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</row>
    <row r="629" spans="6:17" customFormat="1"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</row>
    <row r="630" spans="6:17" customFormat="1"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6:17" customFormat="1"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</row>
    <row r="632" spans="6:17" customFormat="1"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</row>
    <row r="633" spans="6:17" customFormat="1"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</row>
    <row r="634" spans="6:17" customFormat="1"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</row>
    <row r="635" spans="6:17" customFormat="1"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</row>
    <row r="636" spans="6:17" customFormat="1"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</row>
    <row r="637" spans="6:17" customFormat="1"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</row>
    <row r="638" spans="6:17" customFormat="1"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</row>
    <row r="639" spans="6:17" customFormat="1"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</row>
    <row r="640" spans="6:17" customFormat="1"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</row>
    <row r="641" spans="6:17" customFormat="1"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</row>
    <row r="642" spans="6:17" customFormat="1"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</row>
    <row r="643" spans="6:17" customFormat="1"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  <row r="644" spans="6:17" customFormat="1"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</row>
    <row r="645" spans="6:17" customFormat="1"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</row>
    <row r="646" spans="6:17" customFormat="1"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</row>
    <row r="647" spans="6:17" customFormat="1"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</row>
    <row r="648" spans="6:17" customFormat="1"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</row>
    <row r="649" spans="6:17" customFormat="1"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</row>
    <row r="650" spans="6:17" customFormat="1"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</row>
    <row r="651" spans="6:17" customFormat="1"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</row>
    <row r="652" spans="6:17" customFormat="1"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</row>
    <row r="653" spans="6:17" customFormat="1"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</row>
    <row r="654" spans="6:17" customFormat="1"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</row>
    <row r="655" spans="6:17" customFormat="1"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</row>
    <row r="656" spans="6:17" customFormat="1"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</row>
    <row r="657" spans="6:17" customFormat="1"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</row>
    <row r="658" spans="6:17" customFormat="1"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</row>
    <row r="659" spans="6:17" customFormat="1"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</row>
    <row r="660" spans="6:17" customFormat="1"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</row>
    <row r="661" spans="6:17" customFormat="1"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</row>
    <row r="662" spans="6:17" customFormat="1"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</row>
    <row r="663" spans="6:17" customFormat="1"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</row>
    <row r="664" spans="6:17" customFormat="1"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</row>
    <row r="665" spans="6:17" customFormat="1"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</row>
    <row r="666" spans="6:17" customFormat="1"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</row>
    <row r="667" spans="6:17" customFormat="1"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</row>
    <row r="668" spans="6:17" customFormat="1"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</row>
    <row r="669" spans="6:17" customFormat="1"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</row>
    <row r="670" spans="6:17" customFormat="1"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</row>
    <row r="671" spans="6:17" customFormat="1"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</row>
    <row r="672" spans="6:17" customFormat="1"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</row>
    <row r="673" spans="6:17" customFormat="1"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</row>
    <row r="674" spans="6:17" customFormat="1"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</row>
    <row r="675" spans="6:17" customFormat="1"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</row>
    <row r="676" spans="6:17" customFormat="1"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</row>
    <row r="677" spans="6:17" customFormat="1"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</row>
    <row r="678" spans="6:17" customFormat="1"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</row>
    <row r="679" spans="6:17" customFormat="1"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</row>
    <row r="680" spans="6:17" customFormat="1"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</row>
    <row r="681" spans="6:17" customFormat="1"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</row>
    <row r="682" spans="6:17" customFormat="1"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</row>
    <row r="683" spans="6:17" customFormat="1"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</row>
    <row r="684" spans="6:17" customFormat="1"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</row>
    <row r="685" spans="6:17" customFormat="1"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</row>
    <row r="686" spans="6:17" customFormat="1"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</row>
    <row r="687" spans="6:17" customFormat="1"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</row>
    <row r="688" spans="6:17" customFormat="1"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</row>
    <row r="689" spans="6:17" customFormat="1"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</row>
    <row r="690" spans="6:17" customFormat="1"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</row>
    <row r="691" spans="6:17" customFormat="1"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</row>
    <row r="692" spans="6:17" customFormat="1"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</row>
    <row r="693" spans="6:17" customFormat="1"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</row>
    <row r="694" spans="6:17" customFormat="1"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</row>
    <row r="695" spans="6:17" customFormat="1"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</row>
    <row r="696" spans="6:17" customFormat="1"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</row>
    <row r="697" spans="6:17" customFormat="1"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</row>
    <row r="698" spans="6:17" customFormat="1"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</row>
    <row r="699" spans="6:17" customFormat="1"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</row>
    <row r="700" spans="6:17" customFormat="1"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</row>
    <row r="701" spans="6:17" customFormat="1"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</row>
    <row r="702" spans="6:17" customFormat="1"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</row>
    <row r="703" spans="6:17" customFormat="1"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</row>
    <row r="704" spans="6:17" customFormat="1"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</row>
    <row r="705" spans="6:17" customFormat="1"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</row>
    <row r="706" spans="6:17" customFormat="1"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</row>
    <row r="707" spans="6:17" customFormat="1"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</row>
    <row r="708" spans="6:17" customFormat="1"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</row>
    <row r="709" spans="6:17" customFormat="1"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</row>
    <row r="710" spans="6:17" customFormat="1"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</row>
    <row r="711" spans="6:17" customFormat="1"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</row>
    <row r="712" spans="6:17" customFormat="1"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</row>
    <row r="713" spans="6:17" customFormat="1"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</row>
    <row r="714" spans="6:17" customFormat="1"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</row>
    <row r="715" spans="6:17" customFormat="1"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</row>
    <row r="716" spans="6:17" customFormat="1"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</row>
    <row r="717" spans="6:17" customFormat="1"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</row>
    <row r="718" spans="6:17" customFormat="1"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</row>
    <row r="719" spans="6:17" customFormat="1"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</row>
    <row r="720" spans="6:17" customFormat="1"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</row>
    <row r="721" spans="6:17" customFormat="1"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</row>
    <row r="722" spans="6:17" customFormat="1"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</row>
    <row r="723" spans="6:17" customFormat="1"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</row>
    <row r="724" spans="6:17" customFormat="1"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</row>
    <row r="725" spans="6:17" customFormat="1"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</row>
    <row r="726" spans="6:17" customFormat="1"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</row>
    <row r="727" spans="6:17" customFormat="1"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</row>
    <row r="728" spans="6:17" customFormat="1"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</row>
    <row r="729" spans="6:17" customFormat="1"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</row>
    <row r="730" spans="6:17" customFormat="1"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</row>
    <row r="731" spans="6:17" customFormat="1"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</row>
    <row r="732" spans="6:17" customFormat="1"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</row>
    <row r="733" spans="6:17" customFormat="1"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</row>
    <row r="734" spans="6:17" customFormat="1"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</row>
    <row r="735" spans="6:17" customFormat="1"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</row>
    <row r="736" spans="6:17" customFormat="1"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</row>
    <row r="737" spans="6:17" customFormat="1"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</row>
    <row r="738" spans="6:17" customFormat="1"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</row>
    <row r="739" spans="6:17" customFormat="1"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</row>
    <row r="740" spans="6:17" customFormat="1"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</row>
    <row r="741" spans="6:17" customFormat="1"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</row>
    <row r="742" spans="6:17" customFormat="1"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</row>
    <row r="743" spans="6:17" customFormat="1"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</row>
    <row r="744" spans="6:17" customFormat="1"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</row>
    <row r="745" spans="6:17" customFormat="1"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</row>
    <row r="746" spans="6:17" customFormat="1"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</row>
    <row r="747" spans="6:17" customFormat="1"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</row>
    <row r="748" spans="6:17" customFormat="1"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</row>
    <row r="749" spans="6:17" customFormat="1"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</row>
    <row r="750" spans="6:17" customFormat="1"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</row>
    <row r="751" spans="6:17" customFormat="1"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</row>
    <row r="752" spans="6:17" customFormat="1"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</row>
    <row r="753" spans="6:17" customFormat="1"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</row>
    <row r="754" spans="6:17" customFormat="1"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</row>
    <row r="755" spans="6:17" customFormat="1"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</row>
    <row r="756" spans="6:17" customFormat="1"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</row>
    <row r="757" spans="6:17" customFormat="1"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</row>
    <row r="758" spans="6:17" customFormat="1"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</row>
    <row r="759" spans="6:17" customFormat="1"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</row>
    <row r="760" spans="6:17" customFormat="1"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</row>
    <row r="761" spans="6:17" customFormat="1"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</row>
    <row r="762" spans="6:17" customFormat="1"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</row>
    <row r="763" spans="6:17" customFormat="1"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</row>
    <row r="764" spans="6:17" customFormat="1"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</row>
    <row r="765" spans="6:17" customFormat="1"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</row>
    <row r="766" spans="6:17" customFormat="1"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</row>
    <row r="767" spans="6:17" customFormat="1"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</row>
    <row r="768" spans="6:17" customFormat="1"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</row>
    <row r="769" spans="6:17" customFormat="1"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</row>
    <row r="770" spans="6:17" customFormat="1"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</row>
    <row r="771" spans="6:17" customFormat="1"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</row>
    <row r="772" spans="6:17" customFormat="1"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</row>
    <row r="773" spans="6:17" customFormat="1"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</row>
    <row r="774" spans="6:17" customFormat="1"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</row>
    <row r="775" spans="6:17" customFormat="1"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</row>
    <row r="776" spans="6:17" customFormat="1"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</row>
    <row r="777" spans="6:17" customFormat="1"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</row>
    <row r="778" spans="6:17" customFormat="1"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</row>
    <row r="779" spans="6:17" customFormat="1"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</row>
    <row r="780" spans="6:17" customFormat="1"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</row>
    <row r="781" spans="6:17" customFormat="1"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</row>
    <row r="782" spans="6:17" customFormat="1"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</row>
    <row r="783" spans="6:17" customFormat="1"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</row>
    <row r="784" spans="6:17" customFormat="1"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</row>
    <row r="785" spans="6:17" customFormat="1"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</row>
    <row r="786" spans="6:17" customFormat="1"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</row>
    <row r="787" spans="6:17" customFormat="1"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</row>
    <row r="788" spans="6:17" customFormat="1"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</row>
    <row r="789" spans="6:17" customFormat="1"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</row>
    <row r="790" spans="6:17" customFormat="1"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</row>
    <row r="791" spans="6:17" customFormat="1"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</row>
    <row r="792" spans="6:17" customFormat="1"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</row>
    <row r="793" spans="6:17" customFormat="1"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</row>
    <row r="794" spans="6:17" customFormat="1"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</row>
    <row r="795" spans="6:17" customFormat="1"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</row>
    <row r="796" spans="6:17" customFormat="1"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</row>
    <row r="797" spans="6:17" customFormat="1"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</row>
    <row r="798" spans="6:17" customFormat="1"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</row>
    <row r="799" spans="6:17" customFormat="1"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</row>
    <row r="800" spans="6:17" customFormat="1"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</row>
    <row r="801" spans="6:17" customFormat="1"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</row>
    <row r="802" spans="6:17" customFormat="1"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</row>
    <row r="803" spans="6:17" customFormat="1"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</row>
    <row r="804" spans="6:17" customFormat="1"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</row>
    <row r="805" spans="6:17" customFormat="1"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</row>
    <row r="806" spans="6:17" customFormat="1"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</row>
    <row r="807" spans="6:17" customFormat="1"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</row>
    <row r="808" spans="6:17" customFormat="1"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</row>
    <row r="809" spans="6:17" customFormat="1"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</row>
    <row r="810" spans="6:17" customFormat="1"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</row>
    <row r="811" spans="6:17" customFormat="1"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</row>
    <row r="812" spans="6:17" customFormat="1"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</row>
    <row r="813" spans="6:17" customFormat="1"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</row>
    <row r="814" spans="6:17" customFormat="1"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</row>
    <row r="815" spans="6:17" customFormat="1"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</row>
    <row r="816" spans="6:17" customFormat="1"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</row>
    <row r="817" spans="6:17" customFormat="1"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</row>
    <row r="818" spans="6:17" customFormat="1"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</row>
    <row r="819" spans="6:17" customFormat="1"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</row>
    <row r="820" spans="6:17" customFormat="1"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</row>
    <row r="821" spans="6:17" customFormat="1"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</row>
    <row r="822" spans="6:17" customFormat="1"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</row>
    <row r="823" spans="6:17" customFormat="1"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</row>
    <row r="824" spans="6:17" customFormat="1"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</row>
    <row r="825" spans="6:17" customFormat="1"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</row>
    <row r="826" spans="6:17" customFormat="1"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</row>
    <row r="827" spans="6:17" customFormat="1"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</row>
    <row r="828" spans="6:17" customFormat="1"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</row>
    <row r="829" spans="6:17" customFormat="1"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</row>
    <row r="830" spans="6:17" customFormat="1"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</row>
    <row r="831" spans="6:17" customFormat="1"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</row>
    <row r="832" spans="6:17" customFormat="1"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</row>
    <row r="833" spans="6:17" customFormat="1"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</row>
    <row r="834" spans="6:17" customFormat="1"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</row>
    <row r="835" spans="6:17" customFormat="1"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</row>
    <row r="836" spans="6:17" customFormat="1"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</row>
    <row r="837" spans="6:17" customFormat="1"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</row>
    <row r="838" spans="6:17" customFormat="1"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</row>
    <row r="839" spans="6:17" customFormat="1"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</row>
    <row r="840" spans="6:17" customFormat="1"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</row>
    <row r="841" spans="6:17" customFormat="1"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</row>
    <row r="842" spans="6:17" customFormat="1"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</row>
    <row r="843" spans="6:17" customFormat="1"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</row>
    <row r="844" spans="6:17" customFormat="1"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</row>
    <row r="845" spans="6:17" customFormat="1"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</row>
    <row r="846" spans="6:17" customFormat="1"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</row>
    <row r="847" spans="6:17" customFormat="1"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</row>
    <row r="848" spans="6:17" customFormat="1"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</row>
    <row r="849" spans="6:17" customFormat="1"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</row>
    <row r="850" spans="6:17" customFormat="1"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</row>
    <row r="851" spans="6:17" customFormat="1"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</row>
    <row r="852" spans="6:17" customFormat="1"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</row>
    <row r="853" spans="6:17" customFormat="1"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</row>
    <row r="854" spans="6:17" customFormat="1"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</row>
    <row r="855" spans="6:17" customFormat="1"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</row>
    <row r="856" spans="6:17" customFormat="1"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</row>
    <row r="857" spans="6:17" customFormat="1"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</row>
    <row r="858" spans="6:17" customFormat="1"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</row>
    <row r="859" spans="6:17" customFormat="1"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</row>
    <row r="860" spans="6:17" customFormat="1"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</row>
    <row r="861" spans="6:17" customFormat="1"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</row>
    <row r="862" spans="6:17" customFormat="1"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</row>
    <row r="863" spans="6:17" customFormat="1"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</row>
    <row r="864" spans="6:17" customFormat="1"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</row>
    <row r="865" spans="6:17" customFormat="1"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</row>
    <row r="866" spans="6:17" customFormat="1"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</row>
    <row r="867" spans="6:17" customFormat="1"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</row>
    <row r="868" spans="6:17" customFormat="1"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</row>
    <row r="869" spans="6:17" customFormat="1"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</row>
    <row r="870" spans="6:17" customFormat="1"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</row>
    <row r="871" spans="6:17" customFormat="1"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</row>
    <row r="872" spans="6:17" customFormat="1"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</row>
    <row r="873" spans="6:17" customFormat="1"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</row>
    <row r="874" spans="6:17" customFormat="1"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</row>
    <row r="875" spans="6:17" customFormat="1"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</row>
    <row r="876" spans="6:17" customFormat="1"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</row>
    <row r="877" spans="6:17" customFormat="1"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</row>
    <row r="878" spans="6:17" customFormat="1"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</row>
    <row r="879" spans="6:17" customFormat="1"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</row>
    <row r="880" spans="6:17" customFormat="1"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</row>
    <row r="881" spans="6:17" customFormat="1"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</row>
    <row r="882" spans="6:17" customFormat="1"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</row>
    <row r="883" spans="6:17" customFormat="1"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</row>
    <row r="884" spans="6:17" customFormat="1"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</row>
    <row r="885" spans="6:17" customFormat="1"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</row>
    <row r="886" spans="6:17" customFormat="1"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</row>
    <row r="887" spans="6:17" customFormat="1"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</row>
    <row r="888" spans="6:17" customFormat="1"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</row>
    <row r="889" spans="6:17" customFormat="1"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</row>
    <row r="890" spans="6:17" customFormat="1"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</row>
    <row r="891" spans="6:17" customFormat="1"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</row>
    <row r="892" spans="6:17" customFormat="1"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</row>
    <row r="893" spans="6:17" customFormat="1"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</row>
    <row r="894" spans="6:17" customFormat="1"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</row>
    <row r="895" spans="6:17" customFormat="1"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</row>
    <row r="896" spans="6:17" customFormat="1"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</row>
    <row r="897" spans="6:17" customFormat="1"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</row>
    <row r="898" spans="6:17" customFormat="1"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</row>
    <row r="899" spans="6:17" customFormat="1"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</row>
    <row r="900" spans="6:17" customFormat="1"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</row>
    <row r="901" spans="6:17" customFormat="1"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</row>
    <row r="902" spans="6:17" customFormat="1"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</row>
    <row r="903" spans="6:17" customFormat="1"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</row>
    <row r="904" spans="6:17" customFormat="1"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</row>
    <row r="905" spans="6:17" customFormat="1"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</row>
    <row r="906" spans="6:17" customFormat="1"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</row>
    <row r="907" spans="6:17" customFormat="1"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</row>
    <row r="908" spans="6:17" customFormat="1"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</row>
    <row r="909" spans="6:17" customFormat="1"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</row>
    <row r="910" spans="6:17" customFormat="1"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</row>
    <row r="911" spans="6:17" customFormat="1"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</row>
    <row r="912" spans="6:17" customFormat="1"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</row>
    <row r="913" spans="6:17" customFormat="1"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</row>
    <row r="914" spans="6:17" customFormat="1"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</row>
    <row r="915" spans="6:17" customFormat="1"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</row>
    <row r="916" spans="6:17" customFormat="1"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</row>
    <row r="917" spans="6:17" customFormat="1"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</row>
    <row r="918" spans="6:17" customFormat="1"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</row>
    <row r="919" spans="6:17" customFormat="1"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</row>
    <row r="920" spans="6:17" customFormat="1"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</row>
    <row r="921" spans="6:17" customFormat="1"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</row>
    <row r="922" spans="6:17" customFormat="1"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</row>
    <row r="923" spans="6:17" customFormat="1"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</row>
    <row r="924" spans="6:17" customFormat="1"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</row>
    <row r="925" spans="6:17" customFormat="1"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</row>
    <row r="926" spans="6:17" customFormat="1"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</row>
    <row r="927" spans="6:17" customFormat="1"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</row>
    <row r="928" spans="6:17" customFormat="1"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</row>
    <row r="929" spans="6:17" customFormat="1"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</row>
    <row r="930" spans="6:17" customFormat="1"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</row>
    <row r="931" spans="6:17" customFormat="1"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</row>
    <row r="932" spans="6:17" customFormat="1"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</row>
    <row r="933" spans="6:17" customFormat="1"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</row>
    <row r="934" spans="6:17" customFormat="1"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</row>
    <row r="935" spans="6:17" customFormat="1"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</row>
    <row r="936" spans="6:17" customFormat="1"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</row>
    <row r="937" spans="6:17" customFormat="1"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</row>
    <row r="938" spans="6:17" customFormat="1"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</row>
    <row r="939" spans="6:17" customFormat="1"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</row>
    <row r="940" spans="6:17" customFormat="1"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</row>
    <row r="941" spans="6:17" customFormat="1"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</row>
    <row r="942" spans="6:17" customFormat="1"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</row>
    <row r="943" spans="6:17" customFormat="1"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</row>
    <row r="944" spans="6:17" customFormat="1"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</row>
    <row r="945" spans="6:17" customFormat="1"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</row>
    <row r="946" spans="6:17" customFormat="1"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</row>
    <row r="947" spans="6:17" customFormat="1"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</row>
    <row r="948" spans="6:17" customFormat="1"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</row>
    <row r="949" spans="6:17" customFormat="1"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</row>
    <row r="950" spans="6:17" customFormat="1"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</row>
    <row r="951" spans="6:17" customFormat="1"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</row>
    <row r="952" spans="6:17" customFormat="1"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</row>
    <row r="953" spans="6:17" customFormat="1"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</row>
    <row r="954" spans="6:17" customFormat="1"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</row>
    <row r="955" spans="6:17" customFormat="1"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</row>
    <row r="956" spans="6:17" customFormat="1"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</row>
    <row r="957" spans="6:17" customFormat="1"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</row>
    <row r="958" spans="6:17" customFormat="1"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</row>
    <row r="959" spans="6:17" customFormat="1"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</row>
    <row r="960" spans="6:17" customFormat="1"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</row>
    <row r="961" spans="6:17" customFormat="1"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</row>
    <row r="962" spans="6:17" customFormat="1"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</row>
    <row r="963" spans="6:17" customFormat="1"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</row>
    <row r="964" spans="6:17" customFormat="1"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</row>
    <row r="965" spans="6:17" customFormat="1"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</row>
    <row r="966" spans="6:17" customFormat="1"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</row>
    <row r="967" spans="6:17" customFormat="1"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</row>
    <row r="968" spans="6:17" customFormat="1"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</row>
    <row r="969" spans="6:17" customFormat="1"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</row>
    <row r="970" spans="6:17" customFormat="1"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</row>
    <row r="971" spans="6:17" customFormat="1"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</row>
    <row r="972" spans="6:17" customFormat="1"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</row>
    <row r="973" spans="6:17" customFormat="1"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</row>
    <row r="974" spans="6:17" customFormat="1"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</row>
    <row r="975" spans="6:17" customFormat="1"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</row>
    <row r="976" spans="6:17" customFormat="1"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</row>
    <row r="977" spans="6:17" customFormat="1"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</row>
    <row r="978" spans="6:17" customFormat="1"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</row>
    <row r="979" spans="6:17" customFormat="1"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</row>
    <row r="980" spans="6:17" customFormat="1"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</row>
    <row r="981" spans="6:17" customFormat="1"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</row>
    <row r="982" spans="6:17" customFormat="1"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</row>
    <row r="983" spans="6:17" customFormat="1"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</row>
    <row r="984" spans="6:17" customFormat="1"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</row>
    <row r="985" spans="6:17" customFormat="1"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</row>
    <row r="986" spans="6:17" customFormat="1"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</row>
    <row r="987" spans="6:17" customFormat="1"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</row>
    <row r="988" spans="6:17" customFormat="1"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</row>
    <row r="989" spans="6:17" customFormat="1"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</row>
    <row r="990" spans="6:17" customFormat="1"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</row>
    <row r="991" spans="6:17" customFormat="1"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</row>
    <row r="992" spans="6:17" customFormat="1"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</row>
    <row r="993" spans="6:17" customFormat="1"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</row>
    <row r="994" spans="6:17" customFormat="1"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</row>
    <row r="995" spans="6:17" customFormat="1"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</row>
    <row r="996" spans="6:17" customFormat="1"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</row>
    <row r="997" spans="6:17" customFormat="1"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</row>
    <row r="998" spans="6:17" customFormat="1"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</row>
    <row r="999" spans="6:17" customFormat="1"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</row>
    <row r="1000" spans="6:17" customFormat="1"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</row>
    <row r="1001" spans="6:17" customFormat="1"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</row>
    <row r="1002" spans="6:17" customFormat="1"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</row>
    <row r="1003" spans="6:17" customFormat="1"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</row>
    <row r="1004" spans="6:17" customFormat="1"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</row>
    <row r="1005" spans="6:17" customFormat="1"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</row>
    <row r="1006" spans="6:17" customFormat="1"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</row>
    <row r="1007" spans="6:17" customFormat="1"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</row>
    <row r="1008" spans="6:17" customFormat="1"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</row>
    <row r="1009" spans="6:17" customFormat="1"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</row>
    <row r="1010" spans="6:17" customFormat="1"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</row>
    <row r="1011" spans="6:17" customFormat="1"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</row>
    <row r="1012" spans="6:17" customFormat="1"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</row>
    <row r="1013" spans="6:17" customFormat="1"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</row>
    <row r="1014" spans="6:17" customFormat="1"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</row>
    <row r="1015" spans="6:17" customFormat="1"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</row>
    <row r="1016" spans="6:17" customFormat="1"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</row>
    <row r="1017" spans="6:17" customFormat="1"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</row>
    <row r="1018" spans="6:17" customFormat="1"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</row>
    <row r="1019" spans="6:17" customFormat="1"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</row>
    <row r="1020" spans="6:17" customFormat="1"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</row>
    <row r="1021" spans="6:17" customFormat="1"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</row>
    <row r="1022" spans="6:17" customFormat="1"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</row>
    <row r="1023" spans="6:17" customFormat="1"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</row>
    <row r="1024" spans="6:17" customFormat="1"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</row>
    <row r="1025" spans="6:17" customFormat="1"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</row>
    <row r="1026" spans="6:17" customFormat="1"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</row>
    <row r="1027" spans="6:17" customFormat="1"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</row>
    <row r="1028" spans="6:17" customFormat="1"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</row>
    <row r="1029" spans="6:17" customFormat="1"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</row>
    <row r="1030" spans="6:17" customFormat="1"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</row>
    <row r="1031" spans="6:17" customFormat="1"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</row>
    <row r="1032" spans="6:17" customFormat="1"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</row>
    <row r="1033" spans="6:17" customFormat="1"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</row>
    <row r="1034" spans="6:17" customFormat="1"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</row>
    <row r="1035" spans="6:17" customFormat="1"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</row>
    <row r="1036" spans="6:17" customFormat="1"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</row>
    <row r="1037" spans="6:17" customFormat="1"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</row>
    <row r="1038" spans="6:17" customFormat="1"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</row>
    <row r="1039" spans="6:17" customFormat="1"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</row>
    <row r="1040" spans="6:17" customFormat="1"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</row>
    <row r="1041" spans="6:17" customFormat="1"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</row>
    <row r="1042" spans="6:17" customFormat="1"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</row>
    <row r="1043" spans="6:17" customFormat="1"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</row>
    <row r="1044" spans="6:17" customFormat="1"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</row>
    <row r="1045" spans="6:17" customFormat="1"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</row>
    <row r="1046" spans="6:17" customFormat="1"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</row>
    <row r="1047" spans="6:17" customFormat="1"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</row>
    <row r="1048" spans="6:17" customFormat="1"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</row>
    <row r="1049" spans="6:17" customFormat="1"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</row>
    <row r="1050" spans="6:17" customFormat="1"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</row>
    <row r="1051" spans="6:17" customFormat="1"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</row>
    <row r="1052" spans="6:17" customFormat="1"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</row>
    <row r="1053" spans="6:17" customFormat="1"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</row>
    <row r="1054" spans="6:17" customFormat="1"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</row>
    <row r="1055" spans="6:17" customFormat="1"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</row>
    <row r="1056" spans="6:17" customFormat="1"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</row>
    <row r="1057" spans="6:17" customFormat="1"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</row>
    <row r="1058" spans="6:17" customFormat="1"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</row>
    <row r="1059" spans="6:17" customFormat="1"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</row>
    <row r="1060" spans="6:17" customFormat="1"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</row>
    <row r="1061" spans="6:17" customFormat="1"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</row>
    <row r="1062" spans="6:17" customFormat="1"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</row>
    <row r="1063" spans="6:17" customFormat="1"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</row>
    <row r="1064" spans="6:17" customFormat="1"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</row>
    <row r="1065" spans="6:17" customFormat="1"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</row>
    <row r="1066" spans="6:17" customFormat="1"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</row>
    <row r="1067" spans="6:17" customFormat="1"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</row>
    <row r="1068" spans="6:17" customFormat="1"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</row>
    <row r="1069" spans="6:17" customFormat="1"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</row>
    <row r="1070" spans="6:17" customFormat="1"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</row>
    <row r="1071" spans="6:17" customFormat="1"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</row>
    <row r="1072" spans="6:17" customFormat="1"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</row>
    <row r="1073" spans="6:17" customFormat="1"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</row>
    <row r="1074" spans="6:17" customFormat="1"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</row>
    <row r="1075" spans="6:17" customFormat="1"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</row>
    <row r="1076" spans="6:17" customFormat="1"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</row>
    <row r="1077" spans="6:17" customFormat="1"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</row>
    <row r="1078" spans="6:17" customFormat="1"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</row>
    <row r="1079" spans="6:17" customFormat="1"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</row>
    <row r="1080" spans="6:17" customFormat="1"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</row>
    <row r="1081" spans="6:17" customFormat="1"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</row>
    <row r="1082" spans="6:17" customFormat="1"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</row>
    <row r="1083" spans="6:17" customFormat="1"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</row>
    <row r="1084" spans="6:17" customFormat="1"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</row>
    <row r="1085" spans="6:17" customFormat="1"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</row>
    <row r="1086" spans="6:17" customFormat="1"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</row>
    <row r="1087" spans="6:17" customFormat="1"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</row>
    <row r="1088" spans="6:17" customFormat="1"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</row>
    <row r="1089" spans="6:17" customFormat="1"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</row>
    <row r="1090" spans="6:17" customFormat="1"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</row>
    <row r="1091" spans="6:17" customFormat="1"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</row>
    <row r="1092" spans="6:17" customFormat="1"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</row>
    <row r="1093" spans="6:17" customFormat="1"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</row>
    <row r="1094" spans="6:17" customFormat="1"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</row>
    <row r="1095" spans="6:17" customFormat="1"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</row>
    <row r="1096" spans="6:17" customFormat="1"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</row>
    <row r="1097" spans="6:17" customFormat="1"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</row>
    <row r="1098" spans="6:17" customFormat="1"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</row>
    <row r="1099" spans="6:17" customFormat="1"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</row>
    <row r="1100" spans="6:17" customFormat="1"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</row>
    <row r="1101" spans="6:17" customFormat="1"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</row>
    <row r="1102" spans="6:17" customFormat="1"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</row>
    <row r="1103" spans="6:17" customFormat="1"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  <c r="Q1103" s="58"/>
    </row>
    <row r="1104" spans="6:17" customFormat="1"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  <c r="Q1104" s="58"/>
    </row>
    <row r="1105" spans="6:17" customFormat="1"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</row>
    <row r="1106" spans="6:17" customFormat="1"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</row>
    <row r="1107" spans="6:17" customFormat="1"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  <c r="Q1107" s="58"/>
    </row>
    <row r="1108" spans="6:17" customFormat="1"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  <c r="Q1108" s="58"/>
    </row>
    <row r="1109" spans="6:17" customFormat="1"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</row>
    <row r="1110" spans="6:17" customFormat="1"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</row>
    <row r="1111" spans="6:17" customFormat="1"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</row>
    <row r="1112" spans="6:17" customFormat="1"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</row>
    <row r="1113" spans="6:17" customFormat="1"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</row>
    <row r="1114" spans="6:17" customFormat="1"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</row>
    <row r="1115" spans="6:17" customFormat="1"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</row>
    <row r="1116" spans="6:17" customFormat="1"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</row>
    <row r="1117" spans="6:17" customFormat="1"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</row>
    <row r="1118" spans="6:17" customFormat="1"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</row>
    <row r="1119" spans="6:17" customFormat="1"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</row>
    <row r="1120" spans="6:17" customFormat="1"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</row>
    <row r="1121" spans="6:17" customFormat="1"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</row>
    <row r="1122" spans="6:17" customFormat="1"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</row>
    <row r="1123" spans="6:17" customFormat="1"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</row>
    <row r="1124" spans="6:17" customFormat="1"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</row>
    <row r="1125" spans="6:17" customFormat="1"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</row>
    <row r="1126" spans="6:17" customFormat="1"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</row>
    <row r="1127" spans="6:17" customFormat="1"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</row>
    <row r="1128" spans="6:17" customFormat="1"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</row>
    <row r="1129" spans="6:17" customFormat="1"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</row>
    <row r="1130" spans="6:17" customFormat="1"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</row>
    <row r="1131" spans="6:17" customFormat="1"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</row>
    <row r="1132" spans="6:17" customFormat="1"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</row>
    <row r="1133" spans="6:17" customFormat="1"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</row>
    <row r="1134" spans="6:17" customFormat="1"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</row>
    <row r="1135" spans="6:17" customFormat="1"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</row>
    <row r="1136" spans="6:17" customFormat="1"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</row>
    <row r="1137" spans="6:17" customFormat="1"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</row>
    <row r="1138" spans="6:17" customFormat="1"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</row>
    <row r="1139" spans="6:17" customFormat="1"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</row>
    <row r="1140" spans="6:17" customFormat="1"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</row>
    <row r="1141" spans="6:17" customFormat="1"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</row>
    <row r="1142" spans="6:17" customFormat="1"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</row>
    <row r="1143" spans="6:17" customFormat="1"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</row>
    <row r="1144" spans="6:17" customFormat="1"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</row>
    <row r="1145" spans="6:17" customFormat="1"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</row>
    <row r="1146" spans="6:17" customFormat="1"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</row>
    <row r="1147" spans="6:17" customFormat="1"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</row>
    <row r="1148" spans="6:17" customFormat="1"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</row>
    <row r="1149" spans="6:17" customFormat="1"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</row>
    <row r="1150" spans="6:17" customFormat="1"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</row>
    <row r="1151" spans="6:17" customFormat="1"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</row>
    <row r="1152" spans="6:17" customFormat="1"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</row>
    <row r="1153" spans="6:17" customFormat="1"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</row>
    <row r="1154" spans="6:17" customFormat="1"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</row>
    <row r="1155" spans="6:17" customFormat="1"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</row>
    <row r="1156" spans="6:17" customFormat="1"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</row>
    <row r="1157" spans="6:17" customFormat="1"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</row>
    <row r="1158" spans="6:17" customFormat="1"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</row>
    <row r="1159" spans="6:17" customFormat="1"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</row>
    <row r="1160" spans="6:17" customFormat="1"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</row>
    <row r="1161" spans="6:17" customFormat="1"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</row>
    <row r="1162" spans="6:17" customFormat="1"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</row>
    <row r="1163" spans="6:17" customFormat="1"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</row>
    <row r="1164" spans="6:17" customFormat="1"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</row>
    <row r="1165" spans="6:17" customFormat="1"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</row>
    <row r="1166" spans="6:17" customFormat="1"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</row>
    <row r="1167" spans="6:17" customFormat="1"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</row>
    <row r="1168" spans="6:17" customFormat="1"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</row>
    <row r="1169" spans="6:17" customFormat="1"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</row>
    <row r="1170" spans="6:17" customFormat="1"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</row>
    <row r="1171" spans="6:17" customFormat="1"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</row>
    <row r="1172" spans="6:17" customFormat="1"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</row>
    <row r="1173" spans="6:17" customFormat="1"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</row>
    <row r="1174" spans="6:17" customFormat="1"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</row>
    <row r="1175" spans="6:17" customFormat="1"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</row>
    <row r="1176" spans="6:17" customFormat="1"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</row>
    <row r="1177" spans="6:17" customFormat="1"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</row>
    <row r="1178" spans="6:17" customFormat="1"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</row>
    <row r="1179" spans="6:17" customFormat="1"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</row>
    <row r="1180" spans="6:17" customFormat="1"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</row>
    <row r="1181" spans="6:17" customFormat="1"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</row>
    <row r="1182" spans="6:17" customFormat="1"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</row>
    <row r="1183" spans="6:17" customFormat="1"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</row>
    <row r="1184" spans="6:17" customFormat="1"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</row>
    <row r="1185" spans="6:17" customFormat="1"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</row>
    <row r="1186" spans="6:17" customFormat="1"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</row>
    <row r="1187" spans="6:17" customFormat="1"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</row>
    <row r="1188" spans="6:17" customFormat="1"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</row>
    <row r="1189" spans="6:17" customFormat="1"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</row>
    <row r="1190" spans="6:17" customFormat="1"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</row>
    <row r="1191" spans="6:17" customFormat="1"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</row>
    <row r="1192" spans="6:17" customFormat="1"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</row>
    <row r="1193" spans="6:17" customFormat="1"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</row>
    <row r="1194" spans="6:17" customFormat="1"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</row>
    <row r="1195" spans="6:17" customFormat="1"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</row>
    <row r="1196" spans="6:17" customFormat="1"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</row>
    <row r="1197" spans="6:17" customFormat="1"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</row>
    <row r="1198" spans="6:17" customFormat="1"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</row>
    <row r="1199" spans="6:17" customFormat="1"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</row>
    <row r="1200" spans="6:17" customFormat="1"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</row>
    <row r="1201" spans="6:17" customFormat="1"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</row>
    <row r="1202" spans="6:17" customFormat="1"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</row>
    <row r="1203" spans="6:17" customFormat="1"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</row>
    <row r="1204" spans="6:17" customFormat="1"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</row>
    <row r="1205" spans="6:17" customFormat="1"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</row>
    <row r="1206" spans="6:17" customFormat="1"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</row>
    <row r="1207" spans="6:17" customFormat="1"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</row>
    <row r="1208" spans="6:17" customFormat="1"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</row>
    <row r="1209" spans="6:17" customFormat="1"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</row>
    <row r="1210" spans="6:17" customFormat="1"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</row>
    <row r="1211" spans="6:17" customFormat="1"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</row>
    <row r="1212" spans="6:17" customFormat="1"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</row>
    <row r="1213" spans="6:17" customFormat="1"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</row>
    <row r="1214" spans="6:17" customFormat="1"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</row>
    <row r="1215" spans="6:17" customFormat="1"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</row>
    <row r="1216" spans="6:17" customFormat="1"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</row>
    <row r="1217" spans="6:17" customFormat="1"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</row>
    <row r="1218" spans="6:17" customFormat="1"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</row>
    <row r="1219" spans="6:17" customFormat="1"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</row>
    <row r="1220" spans="6:17" customFormat="1"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</row>
    <row r="1221" spans="6:17" customFormat="1"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</row>
    <row r="1222" spans="6:17" customFormat="1"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</row>
    <row r="1223" spans="6:17" customFormat="1"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</row>
    <row r="1224" spans="6:17" customFormat="1"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</row>
    <row r="1225" spans="6:17" customFormat="1"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</row>
    <row r="1226" spans="6:17" customFormat="1"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</row>
    <row r="1227" spans="6:17" customFormat="1"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</row>
    <row r="1228" spans="6:17" customFormat="1"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</row>
    <row r="1229" spans="6:17" customFormat="1"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</row>
    <row r="1230" spans="6:17" customFormat="1"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</row>
    <row r="1231" spans="6:17" customFormat="1"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</row>
    <row r="1232" spans="6:17" customFormat="1"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</row>
    <row r="1233" spans="6:17" customFormat="1"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</row>
    <row r="1234" spans="6:17" customFormat="1"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</row>
    <row r="1235" spans="6:17" customFormat="1"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</row>
    <row r="1236" spans="6:17" customFormat="1"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</row>
    <row r="1237" spans="6:17" customFormat="1"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</row>
    <row r="1238" spans="6:17" customFormat="1"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</row>
    <row r="1239" spans="6:17" customFormat="1"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</row>
    <row r="1240" spans="6:17" customFormat="1"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</row>
    <row r="1241" spans="6:17" customFormat="1"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</row>
    <row r="1242" spans="6:17" customFormat="1"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</row>
    <row r="1243" spans="6:17" customFormat="1"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</row>
    <row r="1244" spans="6:17" customFormat="1"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</row>
    <row r="1245" spans="6:17" customFormat="1"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</row>
    <row r="1246" spans="6:17" customFormat="1"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</row>
    <row r="1247" spans="6:17" customFormat="1"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</row>
    <row r="1248" spans="6:17" customFormat="1"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</row>
    <row r="1249" spans="6:17" customFormat="1"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</row>
    <row r="1250" spans="6:17" customFormat="1"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</row>
    <row r="1251" spans="6:17" customFormat="1"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</row>
    <row r="1252" spans="6:17" customFormat="1"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</row>
    <row r="1253" spans="6:17" customFormat="1"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</row>
    <row r="1254" spans="6:17" customFormat="1"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</row>
    <row r="1255" spans="6:17" customFormat="1"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</row>
    <row r="1256" spans="6:17" customFormat="1"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</row>
    <row r="1257" spans="6:17" customFormat="1"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</row>
    <row r="1258" spans="6:17" customFormat="1"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</row>
    <row r="1259" spans="6:17" customFormat="1"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</row>
    <row r="1260" spans="6:17" customFormat="1"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</row>
    <row r="1261" spans="6:17" customFormat="1"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</row>
    <row r="1262" spans="6:17" customFormat="1"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</row>
    <row r="1263" spans="6:17" customFormat="1"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</row>
    <row r="1264" spans="6:17" customFormat="1"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</row>
    <row r="1265" spans="6:17" customFormat="1"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</row>
    <row r="1266" spans="6:17" customFormat="1"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</row>
    <row r="1267" spans="6:17" customFormat="1"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</row>
    <row r="1268" spans="6:17" customFormat="1"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</row>
    <row r="1269" spans="6:17" customFormat="1"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</row>
    <row r="1270" spans="6:17" customFormat="1"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</row>
    <row r="1271" spans="6:17" customFormat="1"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</row>
    <row r="1272" spans="6:17" customFormat="1"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</row>
    <row r="1273" spans="6:17" customFormat="1"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</row>
    <row r="1274" spans="6:17" customFormat="1"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</row>
    <row r="1275" spans="6:17" customFormat="1"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</row>
    <row r="1276" spans="6:17" customFormat="1"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</row>
    <row r="1277" spans="6:17" customFormat="1"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</row>
    <row r="1278" spans="6:17" customFormat="1"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</row>
    <row r="1279" spans="6:17" customFormat="1"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</row>
    <row r="1280" spans="6:17" customFormat="1"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</row>
    <row r="1281" spans="6:17" customFormat="1"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</row>
    <row r="1282" spans="6:17" customFormat="1"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</row>
    <row r="1283" spans="6:17" customFormat="1"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</row>
    <row r="1284" spans="6:17" customFormat="1"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</row>
    <row r="1285" spans="6:17" customFormat="1"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</row>
    <row r="1286" spans="6:17" customFormat="1"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</row>
    <row r="1287" spans="6:17" customFormat="1"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</row>
    <row r="1288" spans="6:17" customFormat="1"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</row>
    <row r="1289" spans="6:17" customFormat="1"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</row>
    <row r="1290" spans="6:17" customFormat="1"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</row>
    <row r="1291" spans="6:17" customFormat="1"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</row>
    <row r="1292" spans="6:17" customFormat="1"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</row>
    <row r="1293" spans="6:17" customFormat="1"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</row>
    <row r="1294" spans="6:17" customFormat="1"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</row>
    <row r="1295" spans="6:17" customFormat="1"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</row>
    <row r="1296" spans="6:17" customFormat="1"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</row>
    <row r="1297" spans="6:17" customFormat="1"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</row>
    <row r="1298" spans="6:17" customFormat="1"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</row>
    <row r="1299" spans="6:17" customFormat="1"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</row>
    <row r="1300" spans="6:17" customFormat="1"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</row>
    <row r="1301" spans="6:17" customFormat="1"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</row>
    <row r="1302" spans="6:17" customFormat="1"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</row>
    <row r="1303" spans="6:17" customFormat="1"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</row>
    <row r="1304" spans="6:17" customFormat="1"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</row>
    <row r="1305" spans="6:17" customFormat="1"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</row>
    <row r="1306" spans="6:17" customFormat="1"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</row>
    <row r="1307" spans="6:17" customFormat="1"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</row>
    <row r="1308" spans="6:17" customFormat="1"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</row>
    <row r="1309" spans="6:17" customFormat="1"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</row>
    <row r="1310" spans="6:17" customFormat="1"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</row>
    <row r="1311" spans="6:17" customFormat="1"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</row>
    <row r="1312" spans="6:17" customFormat="1"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</row>
    <row r="1313" spans="6:17" customFormat="1"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</row>
    <row r="1314" spans="6:17" customFormat="1"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</row>
    <row r="1315" spans="6:17" customFormat="1"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</row>
    <row r="1316" spans="6:17" customFormat="1"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</row>
    <row r="1317" spans="6:17" customFormat="1"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</row>
    <row r="1318" spans="6:17" customFormat="1"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</row>
    <row r="1319" spans="6:17" customFormat="1"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</row>
    <row r="1320" spans="6:17" customFormat="1"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</row>
    <row r="1321" spans="6:17" customFormat="1"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</row>
    <row r="1322" spans="6:17" customFormat="1"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</row>
    <row r="1323" spans="6:17" customFormat="1"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</row>
    <row r="1324" spans="6:17" customFormat="1"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</row>
    <row r="1325" spans="6:17" customFormat="1"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</row>
    <row r="1326" spans="6:17" customFormat="1"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</row>
    <row r="1327" spans="6:17" customFormat="1"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</row>
    <row r="1328" spans="6:17" customFormat="1"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</row>
    <row r="1329" spans="6:17" customFormat="1"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</row>
    <row r="1330" spans="6:17" customFormat="1"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</row>
    <row r="1331" spans="6:17" customFormat="1"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</row>
    <row r="1332" spans="6:17" customFormat="1"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</row>
    <row r="1333" spans="6:17" customFormat="1"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</row>
    <row r="1334" spans="6:17" customFormat="1"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</row>
    <row r="1335" spans="6:17" customFormat="1"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</row>
    <row r="1336" spans="6:17" customFormat="1"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</row>
    <row r="1337" spans="6:17" customFormat="1"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</row>
    <row r="1338" spans="6:17" customFormat="1"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</row>
    <row r="1339" spans="6:17" customFormat="1"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</row>
    <row r="1340" spans="6:17" customFormat="1"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</row>
    <row r="1341" spans="6:17" customFormat="1"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</row>
    <row r="1342" spans="6:17" customFormat="1"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</row>
    <row r="1343" spans="6:17" customFormat="1"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</row>
    <row r="1344" spans="6:17" customFormat="1"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</row>
    <row r="1345" spans="6:17" customFormat="1"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</row>
    <row r="1346" spans="6:17" customFormat="1"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</row>
    <row r="1347" spans="6:17" customFormat="1"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</row>
    <row r="1348" spans="6:17" customFormat="1"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</row>
    <row r="1349" spans="6:17" customFormat="1"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</row>
    <row r="1350" spans="6:17" customFormat="1"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</row>
    <row r="1351" spans="6:17" customFormat="1"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</row>
    <row r="1352" spans="6:17" customFormat="1"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</row>
    <row r="1353" spans="6:17" customFormat="1"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</row>
    <row r="1354" spans="6:17" customFormat="1"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</row>
    <row r="1355" spans="6:17" customFormat="1"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</row>
    <row r="1356" spans="6:17" customFormat="1"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</row>
    <row r="1357" spans="6:17" customFormat="1"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</row>
    <row r="1358" spans="6:17" customFormat="1"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</row>
    <row r="1359" spans="6:17" customFormat="1"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</row>
    <row r="1360" spans="6:17" customFormat="1"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</row>
    <row r="1361" spans="6:17" customFormat="1"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</row>
    <row r="1362" spans="6:17" customFormat="1"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</row>
    <row r="1363" spans="6:17" customFormat="1"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</row>
    <row r="1364" spans="6:17" customFormat="1"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</row>
    <row r="1365" spans="6:17" customFormat="1"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</row>
    <row r="1366" spans="6:17" customFormat="1"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</row>
    <row r="1367" spans="6:17" customFormat="1"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</row>
    <row r="1368" spans="6:17" customFormat="1"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</row>
    <row r="1369" spans="6:17" customFormat="1"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</row>
    <row r="1370" spans="6:17" customFormat="1"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</row>
    <row r="1371" spans="6:17" customFormat="1"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</row>
    <row r="1372" spans="6:17" customFormat="1"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</row>
    <row r="1373" spans="6:17" customFormat="1"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</row>
    <row r="1374" spans="6:17" customFormat="1"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</row>
    <row r="1375" spans="6:17" customFormat="1"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</row>
    <row r="1376" spans="6:17" customFormat="1"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</row>
    <row r="1377" spans="6:17" customFormat="1"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</row>
    <row r="1378" spans="6:17" customFormat="1"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</row>
    <row r="1379" spans="6:17" customFormat="1"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</row>
    <row r="1380" spans="6:17" customFormat="1"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</row>
    <row r="1381" spans="6:17" customFormat="1"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</row>
    <row r="1382" spans="6:17" customFormat="1"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</row>
    <row r="1383" spans="6:17" customFormat="1"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</row>
    <row r="1384" spans="6:17" customFormat="1"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</row>
    <row r="1385" spans="6:17" customFormat="1"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</row>
    <row r="1386" spans="6:17" customFormat="1"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</row>
    <row r="1387" spans="6:17" customFormat="1"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</row>
    <row r="1388" spans="6:17" customFormat="1"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</row>
    <row r="1389" spans="6:17" customFormat="1"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</row>
    <row r="1390" spans="6:17" customFormat="1"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</row>
    <row r="1391" spans="6:17" customFormat="1"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</row>
    <row r="1392" spans="6:17" customFormat="1"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</row>
    <row r="1393" spans="6:17" customFormat="1"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</row>
    <row r="1394" spans="6:17" customFormat="1"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</row>
    <row r="1395" spans="6:17" customFormat="1"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</row>
    <row r="1396" spans="6:17" customFormat="1"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</row>
    <row r="1397" spans="6:17" customFormat="1"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</row>
    <row r="1398" spans="6:17" customFormat="1"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</row>
    <row r="1399" spans="6:17" customFormat="1"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</row>
    <row r="1400" spans="6:17" customFormat="1"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</row>
    <row r="1401" spans="6:17" customFormat="1"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</row>
    <row r="1402" spans="6:17" customFormat="1"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</row>
    <row r="1403" spans="6:17" customFormat="1"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</row>
    <row r="1404" spans="6:17" customFormat="1"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</row>
    <row r="1405" spans="6:17" customFormat="1"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</row>
    <row r="1406" spans="6:17" customFormat="1"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</row>
    <row r="1407" spans="6:17" customFormat="1"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</row>
    <row r="1408" spans="6:17" customFormat="1"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</row>
    <row r="1409" spans="6:17" customFormat="1"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</row>
    <row r="1410" spans="6:17" customFormat="1"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</row>
    <row r="1411" spans="6:17" customFormat="1"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</row>
    <row r="1412" spans="6:17" customFormat="1"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</row>
    <row r="1413" spans="6:17" customFormat="1"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</row>
    <row r="1414" spans="6:17" customFormat="1"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</row>
    <row r="1415" spans="6:17" customFormat="1"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</row>
    <row r="1416" spans="6:17" customFormat="1"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</row>
    <row r="1417" spans="6:17" customFormat="1"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</row>
    <row r="1418" spans="6:17" customFormat="1"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</row>
    <row r="1419" spans="6:17" customFormat="1"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</row>
    <row r="1420" spans="6:17" customFormat="1"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</row>
    <row r="1421" spans="6:17" customFormat="1"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</row>
    <row r="1422" spans="6:17" customFormat="1"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</row>
    <row r="1423" spans="6:17" customFormat="1"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</row>
    <row r="1424" spans="6:17" customFormat="1"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</row>
    <row r="1425" spans="6:17" customFormat="1"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</row>
    <row r="1426" spans="6:17" customFormat="1"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</row>
    <row r="1427" spans="6:17" customFormat="1"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</row>
    <row r="1428" spans="6:17" customFormat="1"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</row>
    <row r="1429" spans="6:17" customFormat="1"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</row>
    <row r="1430" spans="6:17" customFormat="1"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</row>
    <row r="1431" spans="6:17" customFormat="1"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</row>
    <row r="1432" spans="6:17" customFormat="1"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</row>
    <row r="1433" spans="6:17" customFormat="1"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  <c r="Q1433" s="58"/>
    </row>
    <row r="1434" spans="6:17" customFormat="1"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  <c r="Q1434" s="58"/>
    </row>
    <row r="1435" spans="6:17" customFormat="1"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  <c r="Q1435" s="58"/>
    </row>
    <row r="1436" spans="6:17" customFormat="1"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  <c r="Q1436" s="58"/>
    </row>
    <row r="1437" spans="6:17" customFormat="1"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  <c r="Q1437" s="58"/>
    </row>
    <row r="1438" spans="6:17" customFormat="1"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  <c r="Q1438" s="58"/>
    </row>
    <row r="1439" spans="6:17" customFormat="1"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  <c r="Q1439" s="58"/>
    </row>
    <row r="1440" spans="6:17" customFormat="1"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  <c r="Q1440" s="58"/>
    </row>
    <row r="1441" spans="6:17" customFormat="1"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</row>
    <row r="1442" spans="6:17" customFormat="1"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</row>
    <row r="1443" spans="6:17" customFormat="1"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</row>
    <row r="1444" spans="6:17" customFormat="1"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  <c r="Q1444" s="58"/>
    </row>
    <row r="1445" spans="6:17" customFormat="1"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</row>
    <row r="1446" spans="6:17" customFormat="1"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  <c r="Q1446" s="58"/>
    </row>
    <row r="1447" spans="6:17" customFormat="1"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  <c r="Q1447" s="58"/>
    </row>
    <row r="1448" spans="6:17" customFormat="1"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  <c r="Q1448" s="58"/>
    </row>
    <row r="1449" spans="6:17" customFormat="1"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</row>
    <row r="1450" spans="6:17" customFormat="1"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  <c r="Q1450" s="58"/>
    </row>
    <row r="1451" spans="6:17" customFormat="1"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  <c r="Q1451" s="58"/>
    </row>
    <row r="1452" spans="6:17" customFormat="1"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  <c r="Q1452" s="58"/>
    </row>
    <row r="1453" spans="6:17" customFormat="1"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</row>
    <row r="1454" spans="6:17" customFormat="1"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</row>
    <row r="1455" spans="6:17" customFormat="1"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</row>
    <row r="1456" spans="6:17" customFormat="1"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</row>
    <row r="1457" spans="6:17" customFormat="1"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</row>
    <row r="1458" spans="6:17" customFormat="1"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</row>
    <row r="1459" spans="6:17" customFormat="1"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</row>
    <row r="1460" spans="6:17" customFormat="1"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</row>
    <row r="1461" spans="6:17" customFormat="1"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</row>
    <row r="1462" spans="6:17" customFormat="1"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</row>
    <row r="1463" spans="6:17" customFormat="1"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</row>
    <row r="1464" spans="6:17" customFormat="1"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</row>
    <row r="1465" spans="6:17" customFormat="1"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</row>
    <row r="1466" spans="6:17" customFormat="1"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</row>
    <row r="1467" spans="6:17" customFormat="1"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</row>
    <row r="1468" spans="6:17" customFormat="1"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</row>
    <row r="1469" spans="6:17" customFormat="1"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</row>
    <row r="1470" spans="6:17" customFormat="1"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</row>
    <row r="1471" spans="6:17" customFormat="1"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</row>
    <row r="1472" spans="6:17" customFormat="1"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</row>
    <row r="1473" spans="6:17" customFormat="1"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</row>
    <row r="1474" spans="6:17" customFormat="1"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</row>
    <row r="1475" spans="6:17" customFormat="1"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</row>
    <row r="1476" spans="6:17" customFormat="1"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</row>
    <row r="1477" spans="6:17" customFormat="1"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</row>
    <row r="1478" spans="6:17" customFormat="1"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</row>
    <row r="1479" spans="6:17" customFormat="1"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</row>
    <row r="1480" spans="6:17" customFormat="1"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</row>
    <row r="1481" spans="6:17" customFormat="1"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</row>
    <row r="1482" spans="6:17" customFormat="1"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</row>
    <row r="1483" spans="6:17" customFormat="1"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</row>
    <row r="1484" spans="6:17" customFormat="1"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</row>
    <row r="1485" spans="6:17" customFormat="1"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</row>
    <row r="1486" spans="6:17" customFormat="1"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</row>
    <row r="1487" spans="6:17" customFormat="1"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</row>
    <row r="1488" spans="6:17" customFormat="1"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</row>
    <row r="1489" spans="6:17" customFormat="1"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</row>
    <row r="1490" spans="6:17" customFormat="1"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</row>
    <row r="1491" spans="6:17" customFormat="1"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</row>
    <row r="1492" spans="6:17" customFormat="1"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</row>
    <row r="1493" spans="6:17" customFormat="1"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</row>
    <row r="1494" spans="6:17" customFormat="1"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</row>
    <row r="1495" spans="6:17" customFormat="1"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</row>
    <row r="1496" spans="6:17" customFormat="1"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</row>
    <row r="1497" spans="6:17" customFormat="1"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</row>
    <row r="1498" spans="6:17" customFormat="1"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</row>
    <row r="1499" spans="6:17" customFormat="1"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</row>
    <row r="1500" spans="6:17" customFormat="1"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</row>
    <row r="1501" spans="6:17" customFormat="1"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</row>
    <row r="1502" spans="6:17" customFormat="1"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</row>
    <row r="1503" spans="6:17" customFormat="1"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</row>
    <row r="1504" spans="6:17" customFormat="1"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</row>
    <row r="1505" spans="6:17" customFormat="1"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</row>
    <row r="1506" spans="6:17" customFormat="1"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</row>
    <row r="1507" spans="6:17" customFormat="1"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</row>
    <row r="1508" spans="6:17" customFormat="1"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</row>
    <row r="1509" spans="6:17" customFormat="1"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</row>
    <row r="1510" spans="6:17" customFormat="1"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</row>
    <row r="1511" spans="6:17" customFormat="1"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</row>
    <row r="1512" spans="6:17" customFormat="1"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</row>
    <row r="1513" spans="6:17" customFormat="1"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</row>
    <row r="1514" spans="6:17" customFormat="1"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</row>
    <row r="1515" spans="6:17" customFormat="1"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</row>
    <row r="1516" spans="6:17" customFormat="1"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</row>
    <row r="1517" spans="6:17" customFormat="1"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</row>
    <row r="1518" spans="6:17" customFormat="1"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</row>
    <row r="1519" spans="6:17" customFormat="1"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</row>
    <row r="1520" spans="6:17" customFormat="1"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</row>
    <row r="1521" spans="6:17" customFormat="1"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</row>
    <row r="1522" spans="6:17" customFormat="1"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</row>
    <row r="1523" spans="6:17" customFormat="1"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</row>
    <row r="1524" spans="6:17" customFormat="1"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</row>
    <row r="1525" spans="6:17" customFormat="1"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</row>
    <row r="1526" spans="6:17" customFormat="1"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</row>
    <row r="1527" spans="6:17" customFormat="1"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</row>
    <row r="1528" spans="6:17" customFormat="1"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</row>
    <row r="1529" spans="6:17" customFormat="1"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</row>
    <row r="1530" spans="6:17" customFormat="1"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</row>
    <row r="1531" spans="6:17" customFormat="1"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</row>
    <row r="1532" spans="6:17" customFormat="1"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</row>
    <row r="1533" spans="6:17" customFormat="1"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  <c r="Q1533" s="58"/>
    </row>
    <row r="1534" spans="6:17" customFormat="1"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  <c r="Q1534" s="58"/>
    </row>
    <row r="1535" spans="6:17" customFormat="1"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</row>
    <row r="1536" spans="6:17" customFormat="1"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  <c r="Q1536" s="58"/>
    </row>
    <row r="1537" spans="6:17" customFormat="1"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</row>
    <row r="1538" spans="6:17" customFormat="1"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  <c r="Q1538" s="58"/>
    </row>
    <row r="1539" spans="6:17" customFormat="1"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  <c r="Q1539" s="58"/>
    </row>
    <row r="1540" spans="6:17" customFormat="1"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</row>
    <row r="1541" spans="6:17" customFormat="1"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  <c r="Q1541" s="58"/>
    </row>
    <row r="1542" spans="6:17" customFormat="1"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</row>
    <row r="1543" spans="6:17" customFormat="1"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</row>
    <row r="1544" spans="6:17" customFormat="1"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  <c r="Q1544" s="58"/>
    </row>
    <row r="1545" spans="6:17" customFormat="1"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</row>
    <row r="1546" spans="6:17" customFormat="1"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</row>
    <row r="1547" spans="6:17" customFormat="1"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  <c r="Q1547" s="58"/>
    </row>
    <row r="1548" spans="6:17" customFormat="1"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  <c r="Q1548" s="58"/>
    </row>
    <row r="1549" spans="6:17" customFormat="1"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  <c r="Q1549" s="58"/>
    </row>
    <row r="1550" spans="6:17" customFormat="1"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  <c r="Q1550" s="58"/>
    </row>
    <row r="1551" spans="6:17" customFormat="1"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  <c r="Q1551" s="58"/>
    </row>
    <row r="1552" spans="6:17" customFormat="1"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</row>
    <row r="1553" spans="6:17" customFormat="1"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  <c r="Q1553" s="58"/>
    </row>
    <row r="1554" spans="6:17" customFormat="1"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  <c r="Q1554" s="58"/>
    </row>
    <row r="1555" spans="6:17" customFormat="1"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</row>
    <row r="1556" spans="6:17" customFormat="1"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</row>
    <row r="1557" spans="6:17" customFormat="1"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  <c r="Q1557" s="58"/>
    </row>
    <row r="1558" spans="6:17" customFormat="1"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  <c r="Q1558" s="58"/>
    </row>
    <row r="1559" spans="6:17" customFormat="1"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  <c r="Q1559" s="58"/>
    </row>
    <row r="1560" spans="6:17" customFormat="1"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  <c r="Q1560" s="58"/>
    </row>
    <row r="1561" spans="6:17" customFormat="1"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  <c r="Q1561" s="58"/>
    </row>
    <row r="1562" spans="6:17" customFormat="1"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  <c r="Q1562" s="58"/>
    </row>
    <row r="1563" spans="6:17" customFormat="1"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  <c r="Q1563" s="58"/>
    </row>
    <row r="1564" spans="6:17" customFormat="1"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  <c r="Q1564" s="58"/>
    </row>
    <row r="1565" spans="6:17" customFormat="1"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  <c r="Q1565" s="58"/>
    </row>
    <row r="1566" spans="6:17" customFormat="1"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  <c r="Q1566" s="58"/>
    </row>
    <row r="1567" spans="6:17" customFormat="1"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  <c r="Q1567" s="58"/>
    </row>
    <row r="1568" spans="6:17" customFormat="1"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  <c r="Q1568" s="58"/>
    </row>
    <row r="1569" spans="6:17" customFormat="1"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  <c r="Q1569" s="58"/>
    </row>
    <row r="1570" spans="6:17" customFormat="1"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  <c r="Q1570" s="58"/>
    </row>
    <row r="1571" spans="6:17" customFormat="1"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  <c r="Q1571" s="58"/>
    </row>
    <row r="1572" spans="6:17" customFormat="1"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  <c r="Q1572" s="58"/>
    </row>
    <row r="1573" spans="6:17" customFormat="1"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  <c r="Q1573" s="58"/>
    </row>
    <row r="1574" spans="6:17" customFormat="1"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  <c r="Q1574" s="58"/>
    </row>
    <row r="1575" spans="6:17" customFormat="1"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</row>
    <row r="1576" spans="6:17" customFormat="1"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  <c r="Q1576" s="58"/>
    </row>
    <row r="1577" spans="6:17" customFormat="1"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  <c r="Q1577" s="58"/>
    </row>
    <row r="1578" spans="6:17" customFormat="1"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  <c r="Q1578" s="58"/>
    </row>
    <row r="1579" spans="6:17" customFormat="1"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  <c r="Q1579" s="58"/>
    </row>
    <row r="1580" spans="6:17" customFormat="1"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</row>
    <row r="1581" spans="6:17" customFormat="1"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  <c r="Q1581" s="58"/>
    </row>
    <row r="1582" spans="6:17" customFormat="1"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  <c r="Q1582" s="58"/>
    </row>
    <row r="1583" spans="6:17" customFormat="1"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  <c r="Q1583" s="58"/>
    </row>
    <row r="1584" spans="6:17" customFormat="1"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  <c r="Q1584" s="58"/>
    </row>
    <row r="1585" spans="6:17" customFormat="1"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  <c r="Q1585" s="58"/>
    </row>
    <row r="1586" spans="6:17" customFormat="1"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  <c r="Q1586" s="58"/>
    </row>
    <row r="1587" spans="6:17" customFormat="1"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  <c r="Q1587" s="58"/>
    </row>
    <row r="1588" spans="6:17" customFormat="1"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  <c r="Q1588" s="58"/>
    </row>
    <row r="1589" spans="6:17" customFormat="1"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  <c r="Q1589" s="58"/>
    </row>
    <row r="1590" spans="6:17" customFormat="1"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</row>
    <row r="1591" spans="6:17" customFormat="1"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  <c r="Q1591" s="58"/>
    </row>
    <row r="1592" spans="6:17" customFormat="1"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  <c r="Q1592" s="58"/>
    </row>
    <row r="1593" spans="6:17" customFormat="1"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  <c r="Q1593" s="58"/>
    </row>
    <row r="1594" spans="6:17" customFormat="1"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  <c r="Q1594" s="58"/>
    </row>
    <row r="1595" spans="6:17" customFormat="1"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  <c r="Q1595" s="58"/>
    </row>
    <row r="1596" spans="6:17" customFormat="1"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  <c r="Q1596" s="58"/>
    </row>
    <row r="1597" spans="6:17" customFormat="1"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  <c r="Q1597" s="58"/>
    </row>
    <row r="1598" spans="6:17" customFormat="1"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  <c r="Q1598" s="58"/>
    </row>
    <row r="1599" spans="6:17" customFormat="1"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  <c r="Q1599" s="58"/>
    </row>
    <row r="1600" spans="6:17" customFormat="1"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  <c r="Q1600" s="58"/>
    </row>
    <row r="1601" spans="6:17" customFormat="1"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  <c r="Q1601" s="58"/>
    </row>
    <row r="1602" spans="6:17" customFormat="1"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</row>
    <row r="1603" spans="6:17" customFormat="1"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  <c r="Q1603" s="58"/>
    </row>
    <row r="1604" spans="6:17" customFormat="1"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  <c r="Q1604" s="58"/>
    </row>
    <row r="1605" spans="6:17" customFormat="1"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  <c r="Q1605" s="58"/>
    </row>
    <row r="1606" spans="6:17" customFormat="1"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  <c r="Q1606" s="58"/>
    </row>
    <row r="1607" spans="6:17" customFormat="1"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  <c r="Q1607" s="58"/>
    </row>
    <row r="1608" spans="6:17" customFormat="1"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  <c r="Q1608" s="58"/>
    </row>
    <row r="1609" spans="6:17" customFormat="1"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  <c r="Q1609" s="58"/>
    </row>
    <row r="1610" spans="6:17" customFormat="1"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  <c r="Q1610" s="58"/>
    </row>
    <row r="1611" spans="6:17" customFormat="1"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  <c r="Q1611" s="58"/>
    </row>
    <row r="1612" spans="6:17" customFormat="1"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</row>
    <row r="1613" spans="6:17" customFormat="1"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  <c r="Q1613" s="58"/>
    </row>
    <row r="1614" spans="6:17" customFormat="1"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  <c r="Q1614" s="58"/>
    </row>
    <row r="1615" spans="6:17" customFormat="1"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</row>
    <row r="1616" spans="6:17" customFormat="1"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  <c r="Q1616" s="58"/>
    </row>
    <row r="1617" spans="6:17" customFormat="1"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  <c r="Q1617" s="58"/>
    </row>
    <row r="1618" spans="6:17" customFormat="1"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  <c r="Q1618" s="58"/>
    </row>
    <row r="1619" spans="6:17" customFormat="1"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  <c r="Q1619" s="58"/>
    </row>
    <row r="1620" spans="6:17" customFormat="1"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  <c r="Q1620" s="58"/>
    </row>
    <row r="1621" spans="6:17" customFormat="1"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  <c r="Q1621" s="58"/>
    </row>
    <row r="1622" spans="6:17" customFormat="1"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  <c r="Q1622" s="58"/>
    </row>
    <row r="1623" spans="6:17" customFormat="1"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  <c r="Q1623" s="58"/>
    </row>
    <row r="1624" spans="6:17" customFormat="1"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</row>
    <row r="1625" spans="6:17" customFormat="1"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</row>
    <row r="1626" spans="6:17" customFormat="1"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</row>
    <row r="1627" spans="6:17" customFormat="1"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  <c r="Q1627" s="58"/>
    </row>
    <row r="1628" spans="6:17" customFormat="1"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</row>
    <row r="1629" spans="6:17" customFormat="1"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  <c r="Q1629" s="58"/>
    </row>
    <row r="1630" spans="6:17" customFormat="1"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  <c r="Q1630" s="58"/>
    </row>
    <row r="1631" spans="6:17" customFormat="1"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  <c r="Q1631" s="58"/>
    </row>
    <row r="1632" spans="6:17" customFormat="1"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  <c r="Q1632" s="58"/>
    </row>
    <row r="1633" spans="6:17" customFormat="1"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  <c r="Q1633" s="58"/>
    </row>
    <row r="1634" spans="6:17" customFormat="1"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  <c r="Q1634" s="58"/>
    </row>
    <row r="1635" spans="6:17" customFormat="1"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  <c r="Q1635" s="58"/>
    </row>
    <row r="1636" spans="6:17" customFormat="1"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  <c r="Q1636" s="58"/>
    </row>
    <row r="1637" spans="6:17" customFormat="1"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  <c r="Q1637" s="58"/>
    </row>
    <row r="1638" spans="6:17" customFormat="1"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  <c r="Q1638" s="58"/>
    </row>
    <row r="1639" spans="6:17" customFormat="1"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  <c r="Q1639" s="58"/>
    </row>
    <row r="1640" spans="6:17" customFormat="1"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</row>
    <row r="1641" spans="6:17" customFormat="1"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</row>
    <row r="1642" spans="6:17" customFormat="1"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  <c r="Q1642" s="58"/>
    </row>
    <row r="1643" spans="6:17" customFormat="1"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  <c r="Q1643" s="58"/>
    </row>
    <row r="1644" spans="6:17" customFormat="1"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  <c r="Q1644" s="58"/>
    </row>
    <row r="1645" spans="6:17" customFormat="1"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  <c r="Q1645" s="58"/>
    </row>
    <row r="1646" spans="6:17" customFormat="1"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  <c r="Q1646" s="58"/>
    </row>
    <row r="1647" spans="6:17" customFormat="1"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  <c r="Q1647" s="58"/>
    </row>
    <row r="1648" spans="6:17" customFormat="1"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</row>
    <row r="1649" spans="6:17" customFormat="1"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  <c r="Q1649" s="58"/>
    </row>
    <row r="1650" spans="6:17" customFormat="1"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  <c r="Q1650" s="58"/>
    </row>
    <row r="1651" spans="6:17" customFormat="1"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  <c r="Q1651" s="58"/>
    </row>
    <row r="1652" spans="6:17" customFormat="1"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</row>
    <row r="1653" spans="6:17" customFormat="1"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  <c r="Q1653" s="58"/>
    </row>
    <row r="1654" spans="6:17" customFormat="1"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</row>
    <row r="1655" spans="6:17" customFormat="1"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</row>
    <row r="1656" spans="6:17" customFormat="1"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  <c r="Q1656" s="58"/>
    </row>
    <row r="1657" spans="6:17" customFormat="1"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  <c r="Q1657" s="58"/>
    </row>
    <row r="1658" spans="6:17" customFormat="1"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  <c r="Q1658" s="58"/>
    </row>
    <row r="1659" spans="6:17" customFormat="1"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  <c r="Q1659" s="58"/>
    </row>
    <row r="1660" spans="6:17" customFormat="1"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  <c r="Q1660" s="58"/>
    </row>
    <row r="1661" spans="6:17" customFormat="1"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  <c r="Q1661" s="58"/>
    </row>
    <row r="1662" spans="6:17" customFormat="1"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  <c r="Q1662" s="58"/>
    </row>
    <row r="1663" spans="6:17" customFormat="1"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  <c r="Q1663" s="58"/>
    </row>
    <row r="1664" spans="6:17" customFormat="1"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  <c r="Q1664" s="58"/>
    </row>
    <row r="1665" spans="6:17" customFormat="1"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  <c r="Q1665" s="58"/>
    </row>
    <row r="1666" spans="6:17" customFormat="1"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  <c r="Q1666" s="58"/>
    </row>
    <row r="1667" spans="6:17" customFormat="1"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  <c r="Q1667" s="58"/>
    </row>
    <row r="1668" spans="6:17" customFormat="1"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  <c r="Q1668" s="58"/>
    </row>
    <row r="1669" spans="6:17" customFormat="1"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  <c r="Q1669" s="58"/>
    </row>
    <row r="1670" spans="6:17" customFormat="1"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</row>
    <row r="1671" spans="6:17" customFormat="1"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  <c r="Q1671" s="58"/>
    </row>
    <row r="1672" spans="6:17" customFormat="1"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  <c r="Q1672" s="58"/>
    </row>
    <row r="1673" spans="6:17" customFormat="1"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</row>
    <row r="1674" spans="6:17" customFormat="1"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  <c r="Q1674" s="58"/>
    </row>
    <row r="1675" spans="6:17" customFormat="1"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  <c r="Q1675" s="58"/>
    </row>
    <row r="1676" spans="6:17" customFormat="1"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  <c r="Q1676" s="58"/>
    </row>
    <row r="1677" spans="6:17" customFormat="1"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  <c r="Q1677" s="58"/>
    </row>
    <row r="1678" spans="6:17" customFormat="1"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  <c r="Q1678" s="58"/>
    </row>
    <row r="1679" spans="6:17" customFormat="1"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  <c r="Q1679" s="58"/>
    </row>
    <row r="1680" spans="6:17" customFormat="1"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  <c r="Q1680" s="58"/>
    </row>
    <row r="1681" spans="6:17" customFormat="1"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  <c r="Q1681" s="58"/>
    </row>
    <row r="1682" spans="6:17" customFormat="1"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</row>
    <row r="1683" spans="6:17" customFormat="1"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</row>
    <row r="1684" spans="6:17" customFormat="1"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  <c r="Q1684" s="58"/>
    </row>
    <row r="1685" spans="6:17" customFormat="1"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  <c r="Q1685" s="58"/>
    </row>
    <row r="1686" spans="6:17" customFormat="1"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</row>
    <row r="1687" spans="6:17" customFormat="1"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  <c r="Q1687" s="58"/>
    </row>
    <row r="1688" spans="6:17" customFormat="1"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  <c r="Q1688" s="58"/>
    </row>
    <row r="1689" spans="6:17" customFormat="1"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  <c r="Q1689" s="58"/>
    </row>
    <row r="1690" spans="6:17" customFormat="1"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  <c r="Q1690" s="58"/>
    </row>
    <row r="1691" spans="6:17" customFormat="1"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  <c r="Q1691" s="58"/>
    </row>
    <row r="1692" spans="6:17" customFormat="1"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  <c r="Q1692" s="58"/>
    </row>
    <row r="1693" spans="6:17" customFormat="1"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  <c r="Q1693" s="58"/>
    </row>
    <row r="1694" spans="6:17" customFormat="1"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  <c r="Q1694" s="58"/>
    </row>
    <row r="1695" spans="6:17" customFormat="1"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</row>
    <row r="1696" spans="6:17" customFormat="1"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</row>
    <row r="1697" spans="6:17" customFormat="1"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  <c r="Q1697" s="58"/>
    </row>
    <row r="1698" spans="6:17" customFormat="1"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  <c r="Q1698" s="58"/>
    </row>
    <row r="1699" spans="6:17" customFormat="1"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  <c r="Q1699" s="58"/>
    </row>
    <row r="1700" spans="6:17" customFormat="1"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  <c r="Q1700" s="58"/>
    </row>
    <row r="1701" spans="6:17" customFormat="1"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  <c r="Q1701" s="58"/>
    </row>
    <row r="1702" spans="6:17" customFormat="1"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  <c r="Q1702" s="58"/>
    </row>
    <row r="1703" spans="6:17" customFormat="1"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  <c r="Q1703" s="58"/>
    </row>
    <row r="1704" spans="6:17" customFormat="1"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  <c r="Q1704" s="58"/>
    </row>
    <row r="1705" spans="6:17" customFormat="1"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  <c r="Q1705" s="58"/>
    </row>
    <row r="1706" spans="6:17" customFormat="1"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</row>
    <row r="1707" spans="6:17" customFormat="1"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  <c r="Q1707" s="58"/>
    </row>
    <row r="1708" spans="6:17" customFormat="1"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  <c r="Q1708" s="58"/>
    </row>
    <row r="1709" spans="6:17" customFormat="1"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  <c r="Q1709" s="58"/>
    </row>
    <row r="1710" spans="6:17" customFormat="1"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  <c r="Q1710" s="58"/>
    </row>
    <row r="1711" spans="6:17" customFormat="1"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  <c r="Q1711" s="58"/>
    </row>
    <row r="1712" spans="6:17" customFormat="1"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  <c r="Q1712" s="58"/>
    </row>
    <row r="1713" spans="6:17" customFormat="1"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</row>
    <row r="1714" spans="6:17" customFormat="1"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  <c r="Q1714" s="58"/>
    </row>
    <row r="1715" spans="6:17" customFormat="1"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  <c r="Q1715" s="58"/>
    </row>
    <row r="1716" spans="6:17" customFormat="1"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  <c r="Q1716" s="58"/>
    </row>
    <row r="1717" spans="6:17" customFormat="1"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  <c r="Q1717" s="58"/>
    </row>
    <row r="1718" spans="6:17" customFormat="1"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  <c r="Q1718" s="58"/>
    </row>
    <row r="1719" spans="6:17" customFormat="1"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  <c r="Q1719" s="58"/>
    </row>
    <row r="1720" spans="6:17" customFormat="1"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  <c r="Q1720" s="58"/>
    </row>
    <row r="1721" spans="6:17" customFormat="1"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  <c r="Q1721" s="58"/>
    </row>
    <row r="1722" spans="6:17" customFormat="1"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</row>
    <row r="1723" spans="6:17" customFormat="1"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</row>
    <row r="1724" spans="6:17" customFormat="1"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  <c r="Q1724" s="58"/>
    </row>
    <row r="1725" spans="6:17" customFormat="1"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  <c r="Q1725" s="58"/>
    </row>
    <row r="1726" spans="6:17" customFormat="1"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  <c r="Q1726" s="58"/>
    </row>
    <row r="1727" spans="6:17" customFormat="1"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  <c r="Q1727" s="58"/>
    </row>
    <row r="1728" spans="6:17" customFormat="1"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  <c r="Q1728" s="58"/>
    </row>
    <row r="1729" spans="6:17" customFormat="1"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  <c r="Q1729" s="58"/>
    </row>
    <row r="1730" spans="6:17" customFormat="1"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  <c r="Q1730" s="58"/>
    </row>
    <row r="1731" spans="6:17" customFormat="1"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</row>
    <row r="1732" spans="6:17" customFormat="1"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  <c r="Q1732" s="58"/>
    </row>
    <row r="1733" spans="6:17" customFormat="1"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  <c r="Q1733" s="58"/>
    </row>
    <row r="1734" spans="6:17" customFormat="1"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  <c r="Q1734" s="58"/>
    </row>
    <row r="1735" spans="6:17" customFormat="1"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  <c r="Q1735" s="58"/>
    </row>
    <row r="1736" spans="6:17" customFormat="1"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</row>
    <row r="1737" spans="6:17" customFormat="1"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</row>
    <row r="1738" spans="6:17" customFormat="1"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  <c r="Q1738" s="58"/>
    </row>
    <row r="1739" spans="6:17" customFormat="1"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  <c r="Q1739" s="58"/>
    </row>
    <row r="1740" spans="6:17" customFormat="1"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  <c r="Q1740" s="58"/>
    </row>
    <row r="1741" spans="6:17" customFormat="1"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  <c r="Q1741" s="58"/>
    </row>
    <row r="1742" spans="6:17" customFormat="1"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  <c r="Q1742" s="58"/>
    </row>
    <row r="1743" spans="6:17" customFormat="1"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  <c r="Q1743" s="58"/>
    </row>
    <row r="1744" spans="6:17" customFormat="1"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  <c r="Q1744" s="58"/>
    </row>
    <row r="1745" spans="6:17" customFormat="1"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  <c r="Q1745" s="58"/>
    </row>
    <row r="1746" spans="6:17" customFormat="1"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  <c r="Q1746" s="58"/>
    </row>
    <row r="1747" spans="6:17" customFormat="1"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</row>
    <row r="1748" spans="6:17" customFormat="1"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  <c r="Q1748" s="58"/>
    </row>
    <row r="1749" spans="6:17" customFormat="1"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  <c r="Q1749" s="58"/>
    </row>
    <row r="1750" spans="6:17" customFormat="1"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  <c r="Q1750" s="58"/>
    </row>
    <row r="1751" spans="6:17" customFormat="1"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  <c r="Q1751" s="58"/>
    </row>
    <row r="1752" spans="6:17" customFormat="1"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  <c r="Q1752" s="58"/>
    </row>
    <row r="1753" spans="6:17" customFormat="1"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  <c r="Q1753" s="58"/>
    </row>
    <row r="1754" spans="6:17" customFormat="1"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  <c r="Q1754" s="58"/>
    </row>
    <row r="1755" spans="6:17" customFormat="1"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  <c r="Q1755" s="58"/>
    </row>
    <row r="1756" spans="6:17" customFormat="1"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</row>
    <row r="1757" spans="6:17" customFormat="1"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  <c r="Q1757" s="58"/>
    </row>
    <row r="1758" spans="6:17" customFormat="1"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  <c r="Q1758" s="58"/>
    </row>
    <row r="1759" spans="6:17" customFormat="1"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  <c r="Q1759" s="58"/>
    </row>
    <row r="1760" spans="6:17" customFormat="1"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  <c r="Q1760" s="58"/>
    </row>
    <row r="1761" spans="6:17" customFormat="1"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  <c r="Q1761" s="58"/>
    </row>
    <row r="1762" spans="6:17" customFormat="1"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  <c r="Q1762" s="58"/>
    </row>
    <row r="1763" spans="6:17" customFormat="1"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</row>
    <row r="1764" spans="6:17" customFormat="1"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</row>
    <row r="1765" spans="6:17" customFormat="1"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</row>
    <row r="1766" spans="6:17" customFormat="1"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  <c r="Q1766" s="58"/>
    </row>
    <row r="1767" spans="6:17" customFormat="1"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</row>
    <row r="1768" spans="6:17" customFormat="1"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</row>
    <row r="1769" spans="6:17" customFormat="1"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</row>
    <row r="1770" spans="6:17" customFormat="1"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</row>
    <row r="1771" spans="6:17" customFormat="1"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</row>
    <row r="1772" spans="6:17" customFormat="1"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  <c r="Q1772" s="58"/>
    </row>
    <row r="1773" spans="6:17" customFormat="1"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</row>
    <row r="1774" spans="6:17" customFormat="1"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  <c r="Q1774" s="58"/>
    </row>
    <row r="1775" spans="6:17" customFormat="1"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  <c r="Q1775" s="58"/>
    </row>
    <row r="1776" spans="6:17" customFormat="1"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</row>
    <row r="1777" spans="6:17" customFormat="1"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  <c r="Q1777" s="58"/>
    </row>
    <row r="1778" spans="6:17" customFormat="1"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  <c r="Q1778" s="58"/>
    </row>
    <row r="1779" spans="6:17" customFormat="1"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  <c r="Q1779" s="58"/>
    </row>
    <row r="1780" spans="6:17" customFormat="1"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  <c r="Q1780" s="58"/>
    </row>
    <row r="1781" spans="6:17" customFormat="1"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  <c r="Q1781" s="58"/>
    </row>
    <row r="1782" spans="6:17" customFormat="1"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  <c r="Q1782" s="58"/>
    </row>
    <row r="1783" spans="6:17" customFormat="1"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  <c r="Q1783" s="58"/>
    </row>
    <row r="1784" spans="6:17" customFormat="1"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  <c r="Q1784" s="58"/>
    </row>
    <row r="1785" spans="6:17" customFormat="1"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  <c r="Q1785" s="58"/>
    </row>
    <row r="1786" spans="6:17" customFormat="1"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  <c r="Q1786" s="58"/>
    </row>
    <row r="1787" spans="6:17" customFormat="1"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</row>
    <row r="1788" spans="6:17" customFormat="1"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  <c r="Q1788" s="58"/>
    </row>
    <row r="1789" spans="6:17" customFormat="1"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  <c r="Q1789" s="58"/>
    </row>
    <row r="1790" spans="6:17" customFormat="1"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  <c r="Q1790" s="58"/>
    </row>
    <row r="1791" spans="6:17" customFormat="1"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  <c r="Q1791" s="58"/>
    </row>
    <row r="1792" spans="6:17" customFormat="1"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  <c r="Q1792" s="58"/>
    </row>
    <row r="1793" spans="6:17" customFormat="1"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  <c r="Q1793" s="58"/>
    </row>
    <row r="1794" spans="6:17" customFormat="1"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  <c r="Q1794" s="58"/>
    </row>
    <row r="1795" spans="6:17" customFormat="1"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</row>
    <row r="1796" spans="6:17" customFormat="1"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  <c r="Q1796" s="58"/>
    </row>
    <row r="1797" spans="6:17" customFormat="1"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  <c r="Q1797" s="58"/>
    </row>
    <row r="1798" spans="6:17" customFormat="1"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  <c r="Q1798" s="58"/>
    </row>
    <row r="1799" spans="6:17" customFormat="1"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  <c r="Q1799" s="58"/>
    </row>
    <row r="1800" spans="6:17" customFormat="1"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  <c r="Q1800" s="58"/>
    </row>
    <row r="1801" spans="6:17" customFormat="1"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</row>
    <row r="1802" spans="6:17" customFormat="1"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</row>
    <row r="1803" spans="6:17" customFormat="1"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</row>
    <row r="1804" spans="6:17" customFormat="1"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</row>
    <row r="1805" spans="6:17" customFormat="1"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</row>
    <row r="1806" spans="6:17" customFormat="1"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</row>
    <row r="1807" spans="6:17" customFormat="1"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</row>
    <row r="1808" spans="6:17" customFormat="1"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</row>
    <row r="1809" spans="6:17" customFormat="1"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</row>
    <row r="1810" spans="6:17" customFormat="1"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</row>
    <row r="1811" spans="6:17" customFormat="1"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</row>
    <row r="1812" spans="6:17" customFormat="1"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</row>
    <row r="1813" spans="6:17" customFormat="1"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</row>
    <row r="1814" spans="6:17" customFormat="1"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</row>
    <row r="1815" spans="6:17" customFormat="1"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</row>
    <row r="1816" spans="6:17" customFormat="1"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</row>
    <row r="1817" spans="6:17" customFormat="1"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</row>
    <row r="1818" spans="6:17" customFormat="1"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</row>
    <row r="1819" spans="6:17" customFormat="1"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</row>
    <row r="1820" spans="6:17" customFormat="1"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</row>
    <row r="1821" spans="6:17" customFormat="1"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</row>
    <row r="1822" spans="6:17" customFormat="1"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</row>
    <row r="1823" spans="6:17" customFormat="1"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</row>
    <row r="1824" spans="6:17" customFormat="1"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</row>
    <row r="1825" spans="6:17" customFormat="1"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</row>
    <row r="1826" spans="6:17" customFormat="1"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</row>
    <row r="1827" spans="6:17" customFormat="1"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</row>
    <row r="1828" spans="6:17" customFormat="1"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</row>
    <row r="1829" spans="6:17" customFormat="1"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</row>
    <row r="1830" spans="6:17" customFormat="1"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</row>
    <row r="1831" spans="6:17" customFormat="1"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</row>
    <row r="1832" spans="6:17" customFormat="1"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</row>
    <row r="1833" spans="6:17" customFormat="1"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</row>
    <row r="1834" spans="6:17" customFormat="1"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</row>
    <row r="1835" spans="6:17" customFormat="1"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</row>
    <row r="1836" spans="6:17" customFormat="1"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</row>
    <row r="1837" spans="6:17" customFormat="1"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  <c r="Q1837" s="58"/>
    </row>
    <row r="1838" spans="6:17" customFormat="1"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  <c r="Q1838" s="58"/>
    </row>
    <row r="1839" spans="6:17" customFormat="1"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  <c r="Q1839" s="58"/>
    </row>
    <row r="1840" spans="6:17" customFormat="1"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  <c r="Q1840" s="58"/>
    </row>
    <row r="1841" spans="6:17" customFormat="1"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  <c r="Q1841" s="58"/>
    </row>
    <row r="1842" spans="6:17" customFormat="1"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  <c r="Q1842" s="58"/>
    </row>
    <row r="1843" spans="6:17" customFormat="1"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  <c r="Q1843" s="58"/>
    </row>
    <row r="1844" spans="6:17" customFormat="1"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  <c r="Q1844" s="58"/>
    </row>
    <row r="1845" spans="6:17" customFormat="1"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  <c r="Q1845" s="58"/>
    </row>
    <row r="1846" spans="6:17" customFormat="1"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  <c r="Q1846" s="58"/>
    </row>
    <row r="1847" spans="6:17" customFormat="1"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  <c r="Q1847" s="58"/>
    </row>
    <row r="1848" spans="6:17" customFormat="1"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  <c r="Q1848" s="58"/>
    </row>
    <row r="1849" spans="6:17" customFormat="1"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  <c r="Q1849" s="58"/>
    </row>
    <row r="1850" spans="6:17" customFormat="1"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  <c r="Q1850" s="58"/>
    </row>
    <row r="1851" spans="6:17" customFormat="1"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  <c r="Q1851" s="58"/>
    </row>
    <row r="1852" spans="6:17" customFormat="1"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  <c r="Q1852" s="58"/>
    </row>
    <row r="1853" spans="6:17" customFormat="1"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  <c r="Q1853" s="58"/>
    </row>
    <row r="1854" spans="6:17" customFormat="1"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  <c r="Q1854" s="58"/>
    </row>
    <row r="1855" spans="6:17" customFormat="1"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  <c r="Q1855" s="58"/>
    </row>
    <row r="1856" spans="6:17" customFormat="1"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  <c r="Q1856" s="58"/>
    </row>
    <row r="1857" spans="6:17" customFormat="1"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  <c r="Q1857" s="58"/>
    </row>
    <row r="1858" spans="6:17" customFormat="1"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  <c r="Q1858" s="58"/>
    </row>
    <row r="1859" spans="6:17" customFormat="1"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</row>
    <row r="1860" spans="6:17" customFormat="1"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  <c r="Q1860" s="58"/>
    </row>
    <row r="1861" spans="6:17" customFormat="1"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  <c r="Q1861" s="58"/>
    </row>
    <row r="1862" spans="6:17" customFormat="1"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  <c r="Q1862" s="58"/>
    </row>
    <row r="1863" spans="6:17" customFormat="1"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  <c r="Q1863" s="58"/>
    </row>
    <row r="1864" spans="6:17" customFormat="1"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  <c r="Q1864" s="58"/>
    </row>
    <row r="1865" spans="6:17" customFormat="1"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  <c r="Q1865" s="58"/>
    </row>
    <row r="1866" spans="6:17" customFormat="1"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  <c r="Q1866" s="58"/>
    </row>
    <row r="1867" spans="6:17" customFormat="1"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  <c r="Q1867" s="58"/>
    </row>
    <row r="1868" spans="6:17" customFormat="1"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  <c r="Q1868" s="58"/>
    </row>
    <row r="1869" spans="6:17" customFormat="1"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</row>
    <row r="1870" spans="6:17" customFormat="1"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  <c r="Q1870" s="58"/>
    </row>
    <row r="1871" spans="6:17" customFormat="1"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  <c r="Q1871" s="58"/>
    </row>
    <row r="1872" spans="6:17" customFormat="1"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</row>
    <row r="1873" spans="6:17" customFormat="1"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</row>
    <row r="1874" spans="6:17" customFormat="1"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</row>
    <row r="1875" spans="6:17" customFormat="1"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</row>
    <row r="1876" spans="6:17" customFormat="1"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</row>
    <row r="1877" spans="6:17" customFormat="1"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</row>
    <row r="1878" spans="6:17" customFormat="1"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</row>
    <row r="1879" spans="6:17" customFormat="1"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</row>
    <row r="1880" spans="6:17" customFormat="1"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</row>
    <row r="1881" spans="6:17" customFormat="1"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</row>
    <row r="1882" spans="6:17" customFormat="1"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</row>
    <row r="1883" spans="6:17" customFormat="1"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</row>
    <row r="1884" spans="6:17" customFormat="1"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</row>
    <row r="1885" spans="6:17" customFormat="1"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</row>
    <row r="1886" spans="6:17" customFormat="1"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</row>
    <row r="1887" spans="6:17" customFormat="1"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</row>
    <row r="1888" spans="6:17" customFormat="1"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</row>
    <row r="1889" spans="6:17" customFormat="1"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</row>
    <row r="1890" spans="6:17" customFormat="1"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</row>
    <row r="1891" spans="6:17" customFormat="1"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</row>
    <row r="1892" spans="6:17" customFormat="1"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</row>
    <row r="1893" spans="6:17" customFormat="1"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</row>
    <row r="1894" spans="6:17" customFormat="1"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</row>
    <row r="1895" spans="6:17" customFormat="1"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</row>
    <row r="1896" spans="6:17" customFormat="1"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</row>
    <row r="1897" spans="6:17" customFormat="1"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</row>
    <row r="1898" spans="6:17" customFormat="1"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</row>
    <row r="1899" spans="6:17" customFormat="1"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</row>
    <row r="1900" spans="6:17" customFormat="1"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</row>
    <row r="1901" spans="6:17" customFormat="1"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</row>
    <row r="1902" spans="6:17" customFormat="1"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</row>
    <row r="1903" spans="6:17" customFormat="1"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</row>
    <row r="1904" spans="6:17" customFormat="1"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</row>
    <row r="1905" spans="6:17" customFormat="1"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</row>
    <row r="1906" spans="6:17" customFormat="1"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</row>
    <row r="1907" spans="6:17" customFormat="1"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</row>
    <row r="1908" spans="6:17" customFormat="1"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</row>
    <row r="1909" spans="6:17" customFormat="1"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</row>
    <row r="1910" spans="6:17" customFormat="1"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</row>
    <row r="1911" spans="6:17" customFormat="1"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</row>
    <row r="1912" spans="6:17" customFormat="1"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</row>
    <row r="1913" spans="6:17" customFormat="1"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</row>
    <row r="1914" spans="6:17" customFormat="1"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</row>
    <row r="1915" spans="6:17" customFormat="1"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</row>
    <row r="1916" spans="6:17" customFormat="1"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</row>
    <row r="1917" spans="6:17" customFormat="1"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</row>
    <row r="1918" spans="6:17" customFormat="1"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</row>
    <row r="1919" spans="6:17" customFormat="1"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</row>
    <row r="1920" spans="6:17" customFormat="1"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</row>
    <row r="1921" spans="6:17" customFormat="1"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</row>
    <row r="1922" spans="6:17" customFormat="1"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</row>
    <row r="1923" spans="6:17" customFormat="1"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</row>
    <row r="1924" spans="6:17" customFormat="1"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</row>
    <row r="1925" spans="6:17" customFormat="1"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</row>
    <row r="1926" spans="6:17" customFormat="1"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</row>
    <row r="1927" spans="6:17" customFormat="1"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</row>
    <row r="1928" spans="6:17" customFormat="1"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</row>
    <row r="1929" spans="6:17" customFormat="1"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</row>
    <row r="1930" spans="6:17" customFormat="1"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</row>
    <row r="1931" spans="6:17" customFormat="1"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</row>
    <row r="1932" spans="6:17" customFormat="1"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</row>
    <row r="1933" spans="6:17" customFormat="1"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</row>
    <row r="1934" spans="6:17" customFormat="1"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</row>
    <row r="1935" spans="6:17" customFormat="1"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</row>
    <row r="1936" spans="6:17" customFormat="1"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</row>
    <row r="1937" spans="6:17" customFormat="1"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</row>
    <row r="1938" spans="6:17" customFormat="1"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</row>
    <row r="1939" spans="6:17" customFormat="1"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</row>
    <row r="1940" spans="6:17" customFormat="1"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</row>
    <row r="1941" spans="6:17" customFormat="1"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</row>
    <row r="1942" spans="6:17" customFormat="1"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</row>
    <row r="1943" spans="6:17" customFormat="1"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</row>
    <row r="1944" spans="6:17" customFormat="1"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</row>
    <row r="1945" spans="6:17" customFormat="1"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</row>
    <row r="1946" spans="6:17" customFormat="1"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</row>
    <row r="1947" spans="6:17" customFormat="1"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</row>
    <row r="1948" spans="6:17" customFormat="1"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</row>
    <row r="1949" spans="6:17" customFormat="1"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</row>
    <row r="1950" spans="6:17" customFormat="1"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</row>
    <row r="1951" spans="6:17" customFormat="1"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</row>
    <row r="1952" spans="6:17" customFormat="1"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</row>
    <row r="1953" spans="6:17" customFormat="1"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</row>
    <row r="1954" spans="6:17" customFormat="1"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</row>
    <row r="1955" spans="6:17" customFormat="1"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</row>
    <row r="1956" spans="6:17" customFormat="1"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</row>
    <row r="1957" spans="6:17" customFormat="1"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</row>
    <row r="1958" spans="6:17" customFormat="1"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</row>
    <row r="1959" spans="6:17" customFormat="1"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</row>
    <row r="1960" spans="6:17" customFormat="1"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</row>
    <row r="1961" spans="6:17" customFormat="1"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</row>
    <row r="1962" spans="6:17" customFormat="1"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</row>
    <row r="1963" spans="6:17" customFormat="1"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</row>
    <row r="1964" spans="6:17" customFormat="1"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</row>
    <row r="1965" spans="6:17" customFormat="1"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</row>
    <row r="1966" spans="6:17" customFormat="1"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</row>
    <row r="1967" spans="6:17" customFormat="1"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</row>
    <row r="1968" spans="6:17" customFormat="1"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</row>
    <row r="1969" spans="6:17" customFormat="1"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</row>
    <row r="1970" spans="6:17" customFormat="1"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</row>
    <row r="1971" spans="6:17" customFormat="1"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</row>
    <row r="1972" spans="6:17" customFormat="1"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</row>
    <row r="1973" spans="6:17" customFormat="1"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</row>
    <row r="1974" spans="6:17" customFormat="1"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</row>
    <row r="1975" spans="6:17" customFormat="1"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</row>
    <row r="1976" spans="6:17" customFormat="1"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</row>
    <row r="1977" spans="6:17" customFormat="1"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</row>
    <row r="1978" spans="6:17" customFormat="1"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</row>
    <row r="1979" spans="6:17" customFormat="1"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</row>
    <row r="1980" spans="6:17" customFormat="1"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</row>
    <row r="1981" spans="6:17" customFormat="1"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</row>
    <row r="1982" spans="6:17" customFormat="1"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</row>
    <row r="1983" spans="6:17" customFormat="1"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</row>
    <row r="1984" spans="6:17" customFormat="1"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</row>
    <row r="1985" spans="6:17" customFormat="1"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</row>
    <row r="1986" spans="6:17" customFormat="1"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</row>
    <row r="1987" spans="6:17" customFormat="1"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</row>
    <row r="1988" spans="6:17" customFormat="1"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</row>
    <row r="1989" spans="6:17" customFormat="1"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</row>
    <row r="1990" spans="6:17" customFormat="1"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</row>
    <row r="1991" spans="6:17" customFormat="1"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</row>
    <row r="1992" spans="6:17" customFormat="1"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</row>
    <row r="1993" spans="6:17" customFormat="1"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</row>
    <row r="1994" spans="6:17" customFormat="1"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</row>
    <row r="1995" spans="6:17" customFormat="1"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</row>
    <row r="1996" spans="6:17" customFormat="1"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</row>
    <row r="1997" spans="6:17" customFormat="1"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</row>
    <row r="1998" spans="6:17" customFormat="1"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</row>
    <row r="1999" spans="6:17" customFormat="1"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</row>
    <row r="2000" spans="6:17" customFormat="1"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</row>
    <row r="2001" spans="6:17" customFormat="1"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</row>
    <row r="2002" spans="6:17" customFormat="1"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</row>
    <row r="2003" spans="6:17" customFormat="1"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</row>
    <row r="2004" spans="6:17" customFormat="1"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</row>
    <row r="2005" spans="6:17" customFormat="1"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</row>
    <row r="2006" spans="6:17" customFormat="1"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</row>
    <row r="2007" spans="6:17" customFormat="1"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</row>
    <row r="2008" spans="6:17" customFormat="1"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</row>
    <row r="2009" spans="6:17" customFormat="1"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</row>
    <row r="2010" spans="6:17" customFormat="1"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</row>
    <row r="2011" spans="6:17" customFormat="1"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</row>
    <row r="2012" spans="6:17" customFormat="1"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</row>
    <row r="2013" spans="6:17" customFormat="1"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</row>
    <row r="2014" spans="6:17" customFormat="1"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</row>
    <row r="2015" spans="6:17" customFormat="1"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</row>
    <row r="2016" spans="6:17" customFormat="1"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</row>
    <row r="2017" spans="6:17" customFormat="1"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</row>
    <row r="2018" spans="6:17" customFormat="1"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</row>
    <row r="2019" spans="6:17" customFormat="1"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</row>
    <row r="2020" spans="6:17" customFormat="1"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  <c r="Q2020" s="58"/>
    </row>
    <row r="2021" spans="6:17" customFormat="1"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</row>
    <row r="2022" spans="6:17" customFormat="1"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</row>
    <row r="2023" spans="6:17" customFormat="1"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</row>
    <row r="2024" spans="6:17" customFormat="1"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</row>
    <row r="2025" spans="6:17" customFormat="1"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</row>
    <row r="2026" spans="6:17" customFormat="1"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</row>
    <row r="2027" spans="6:17" customFormat="1"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</row>
    <row r="2028" spans="6:17" customFormat="1"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</row>
    <row r="2029" spans="6:17" customFormat="1"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</row>
    <row r="2030" spans="6:17" customFormat="1"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</row>
    <row r="2031" spans="6:17" customFormat="1"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</row>
    <row r="2032" spans="6:17" customFormat="1"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</row>
    <row r="2033" spans="6:17" customFormat="1"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  <c r="Q2033" s="58"/>
    </row>
    <row r="2034" spans="6:17" customFormat="1"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  <c r="Q2034" s="58"/>
    </row>
    <row r="2035" spans="6:17" customFormat="1"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</row>
    <row r="2036" spans="6:17" customFormat="1"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  <c r="Q2036" s="58"/>
    </row>
    <row r="2037" spans="6:17" customFormat="1"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  <c r="Q2037" s="58"/>
    </row>
    <row r="2038" spans="6:17" customFormat="1"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  <c r="Q2038" s="58"/>
    </row>
    <row r="2039" spans="6:17" customFormat="1"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  <c r="Q2039" s="58"/>
    </row>
    <row r="2040" spans="6:17" customFormat="1"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  <c r="Q2040" s="58"/>
    </row>
    <row r="2041" spans="6:17" customFormat="1"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  <c r="Q2041" s="58"/>
    </row>
    <row r="2042" spans="6:17" customFormat="1"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  <c r="Q2042" s="58"/>
    </row>
    <row r="2043" spans="6:17" customFormat="1"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  <c r="Q2043" s="58"/>
    </row>
    <row r="2044" spans="6:17" customFormat="1"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  <c r="Q2044" s="58"/>
    </row>
    <row r="2045" spans="6:17" customFormat="1"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  <c r="Q2045" s="58"/>
    </row>
    <row r="2046" spans="6:17" customFormat="1"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  <c r="Q2046" s="58"/>
    </row>
    <row r="2047" spans="6:17" customFormat="1"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  <c r="Q2047" s="58"/>
    </row>
    <row r="2048" spans="6:17" customFormat="1"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  <c r="Q2048" s="58"/>
    </row>
    <row r="2049" spans="6:17" customFormat="1"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  <c r="Q2049" s="58"/>
    </row>
    <row r="2050" spans="6:17" customFormat="1"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  <c r="Q2050" s="58"/>
    </row>
    <row r="2051" spans="6:17" customFormat="1"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  <c r="Q2051" s="58"/>
    </row>
    <row r="2052" spans="6:17" customFormat="1"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  <c r="Q2052" s="58"/>
    </row>
    <row r="2053" spans="6:17" customFormat="1"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  <c r="Q2053" s="58"/>
    </row>
    <row r="2054" spans="6:17" customFormat="1"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  <c r="Q2054" s="58"/>
    </row>
    <row r="2055" spans="6:17" customFormat="1"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  <c r="Q2055" s="58"/>
    </row>
    <row r="2056" spans="6:17" customFormat="1"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  <c r="Q2056" s="58"/>
    </row>
    <row r="2057" spans="6:17" customFormat="1"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  <c r="Q2057" s="58"/>
    </row>
    <row r="2058" spans="6:17" customFormat="1"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  <c r="Q2058" s="58"/>
    </row>
    <row r="2059" spans="6:17" customFormat="1"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  <c r="Q2059" s="58"/>
    </row>
    <row r="2060" spans="6:17" customFormat="1"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  <c r="Q2060" s="58"/>
    </row>
    <row r="2061" spans="6:17" customFormat="1"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  <c r="Q2061" s="58"/>
    </row>
    <row r="2062" spans="6:17" customFormat="1"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  <c r="Q2062" s="58"/>
    </row>
    <row r="2063" spans="6:17" customFormat="1"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  <c r="Q2063" s="58"/>
    </row>
    <row r="2064" spans="6:17" customFormat="1"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  <c r="Q2064" s="58"/>
    </row>
    <row r="2065" spans="6:17" customFormat="1"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</row>
    <row r="2066" spans="6:17" customFormat="1"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  <c r="Q2066" s="58"/>
    </row>
    <row r="2067" spans="6:17" customFormat="1"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  <c r="Q2067" s="58"/>
    </row>
    <row r="2068" spans="6:17" customFormat="1"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  <c r="Q2068" s="58"/>
    </row>
    <row r="2069" spans="6:17" customFormat="1"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  <c r="Q2069" s="58"/>
    </row>
    <row r="2070" spans="6:17" customFormat="1"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  <c r="Q2070" s="58"/>
    </row>
    <row r="2071" spans="6:17" customFormat="1"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  <c r="Q2071" s="58"/>
    </row>
    <row r="2072" spans="6:17" customFormat="1"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  <c r="Q2072" s="58"/>
    </row>
    <row r="2073" spans="6:17" customFormat="1"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  <c r="Q2073" s="58"/>
    </row>
    <row r="2074" spans="6:17" customFormat="1"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  <c r="Q2074" s="58"/>
    </row>
    <row r="2075" spans="6:17" customFormat="1"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  <c r="Q2075" s="58"/>
    </row>
    <row r="2076" spans="6:17" customFormat="1"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  <c r="Q2076" s="58"/>
    </row>
    <row r="2077" spans="6:17" customFormat="1"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  <c r="Q2077" s="58"/>
    </row>
    <row r="2078" spans="6:17" customFormat="1"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  <c r="Q2078" s="58"/>
    </row>
    <row r="2079" spans="6:17" customFormat="1"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  <c r="Q2079" s="58"/>
    </row>
    <row r="2080" spans="6:17" customFormat="1"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  <c r="Q2080" s="58"/>
    </row>
    <row r="2081" spans="6:17" customFormat="1"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  <c r="Q2081" s="58"/>
    </row>
    <row r="2082" spans="6:17" customFormat="1"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  <c r="Q2082" s="58"/>
    </row>
    <row r="2083" spans="6:17" customFormat="1"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  <c r="Q2083" s="58"/>
    </row>
    <row r="2084" spans="6:17" customFormat="1"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  <c r="Q2084" s="58"/>
    </row>
    <row r="2085" spans="6:17" customFormat="1"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  <c r="Q2085" s="58"/>
    </row>
    <row r="2086" spans="6:17" customFormat="1"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  <c r="Q2086" s="58"/>
    </row>
    <row r="2087" spans="6:17" customFormat="1"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  <c r="Q2087" s="58"/>
    </row>
    <row r="2088" spans="6:17" customFormat="1"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  <c r="Q2088" s="58"/>
    </row>
    <row r="2089" spans="6:17" customFormat="1"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  <c r="Q2089" s="58"/>
    </row>
    <row r="2090" spans="6:17" customFormat="1"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  <c r="Q2090" s="58"/>
    </row>
    <row r="2091" spans="6:17" customFormat="1"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  <c r="Q2091" s="58"/>
    </row>
    <row r="2092" spans="6:17" customFormat="1"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  <c r="Q2092" s="58"/>
    </row>
    <row r="2093" spans="6:17" customFormat="1"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  <c r="Q2093" s="58"/>
    </row>
    <row r="2094" spans="6:17" customFormat="1"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  <c r="Q2094" s="58"/>
    </row>
    <row r="2095" spans="6:17" customFormat="1"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  <c r="Q2095" s="58"/>
    </row>
    <row r="2096" spans="6:17" customFormat="1"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  <c r="Q2096" s="58"/>
    </row>
    <row r="2097" spans="6:17" customFormat="1"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  <c r="Q2097" s="58"/>
    </row>
    <row r="2098" spans="6:17" customFormat="1"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  <c r="Q2098" s="58"/>
    </row>
    <row r="2099" spans="6:17" customFormat="1"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  <c r="Q2099" s="58"/>
    </row>
    <row r="2100" spans="6:17" customFormat="1"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  <c r="Q2100" s="58"/>
    </row>
    <row r="2101" spans="6:17" customFormat="1"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  <c r="Q2101" s="58"/>
    </row>
    <row r="2102" spans="6:17" customFormat="1"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  <c r="Q2102" s="58"/>
    </row>
    <row r="2103" spans="6:17" customFormat="1"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  <c r="Q2103" s="58"/>
    </row>
    <row r="2104" spans="6:17" customFormat="1"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</row>
    <row r="2105" spans="6:17" customFormat="1"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</row>
    <row r="2106" spans="6:17" customFormat="1"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</row>
    <row r="2107" spans="6:17" customFormat="1"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</row>
    <row r="2108" spans="6:17" customFormat="1"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</row>
    <row r="2109" spans="6:17" customFormat="1"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</row>
    <row r="2110" spans="6:17" customFormat="1"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</row>
    <row r="2111" spans="6:17" customFormat="1"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</row>
    <row r="2112" spans="6:17" customFormat="1"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</row>
    <row r="2113" spans="6:17" customFormat="1"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</row>
    <row r="2114" spans="6:17" customFormat="1"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</row>
    <row r="2115" spans="6:17" customFormat="1"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</row>
    <row r="2116" spans="6:17" customFormat="1"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</row>
    <row r="2117" spans="6:17" customFormat="1"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</row>
    <row r="2118" spans="6:17" customFormat="1"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</row>
    <row r="2119" spans="6:17" customFormat="1"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</row>
    <row r="2120" spans="6:17" customFormat="1"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</row>
    <row r="2121" spans="6:17" customFormat="1"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</row>
    <row r="2122" spans="6:17" customFormat="1"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</row>
    <row r="2123" spans="6:17" customFormat="1"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</row>
    <row r="2124" spans="6:17" customFormat="1"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</row>
    <row r="2125" spans="6:17" customFormat="1"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</row>
    <row r="2126" spans="6:17" customFormat="1"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</row>
    <row r="2127" spans="6:17" customFormat="1"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</row>
    <row r="2128" spans="6:17" customFormat="1"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</row>
    <row r="2129" spans="6:17" customFormat="1"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</row>
    <row r="2130" spans="6:17" customFormat="1"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</row>
    <row r="2131" spans="6:17" customFormat="1"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  <c r="Q2131" s="58"/>
    </row>
    <row r="2132" spans="6:17" customFormat="1"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  <c r="Q2132" s="58"/>
    </row>
    <row r="2133" spans="6:17" customFormat="1"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  <c r="Q2133" s="58"/>
    </row>
    <row r="2134" spans="6:17" customFormat="1"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  <c r="Q2134" s="58"/>
    </row>
    <row r="2135" spans="6:17" customFormat="1"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  <c r="Q2135" s="58"/>
    </row>
    <row r="2136" spans="6:17" customFormat="1"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  <c r="Q2136" s="58"/>
    </row>
    <row r="2137" spans="6:17" customFormat="1"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  <c r="Q2137" s="58"/>
    </row>
    <row r="2138" spans="6:17" customFormat="1"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  <c r="Q2138" s="58"/>
    </row>
    <row r="2139" spans="6:17" customFormat="1"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  <c r="Q2139" s="58"/>
    </row>
    <row r="2140" spans="6:17" customFormat="1"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  <c r="Q2140" s="58"/>
    </row>
    <row r="2141" spans="6:17" customFormat="1"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  <c r="Q2141" s="58"/>
    </row>
    <row r="2142" spans="6:17" customFormat="1"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  <c r="Q2142" s="58"/>
    </row>
    <row r="2143" spans="6:17" customFormat="1"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  <c r="Q2143" s="58"/>
    </row>
    <row r="2144" spans="6:17" customFormat="1"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  <c r="Q2144" s="58"/>
    </row>
    <row r="2145" spans="6:17" customFormat="1"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  <c r="Q2145" s="58"/>
    </row>
    <row r="2146" spans="6:17" customFormat="1"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  <c r="Q2146" s="58"/>
    </row>
    <row r="2147" spans="6:17" customFormat="1"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  <c r="Q2147" s="58"/>
    </row>
    <row r="2148" spans="6:17" customFormat="1"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  <c r="Q2148" s="58"/>
    </row>
    <row r="2149" spans="6:17" customFormat="1"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  <c r="Q2149" s="58"/>
    </row>
    <row r="2150" spans="6:17" customFormat="1"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  <c r="Q2150" s="58"/>
    </row>
    <row r="2151" spans="6:17" customFormat="1"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  <c r="Q2151" s="58"/>
    </row>
    <row r="2152" spans="6:17" customFormat="1"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  <c r="Q2152" s="58"/>
    </row>
    <row r="2153" spans="6:17" customFormat="1"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  <c r="Q2153" s="58"/>
    </row>
    <row r="2154" spans="6:17" customFormat="1"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  <c r="Q2154" s="58"/>
    </row>
    <row r="2155" spans="6:17" customFormat="1"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  <c r="Q2155" s="58"/>
    </row>
    <row r="2156" spans="6:17" customFormat="1"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  <c r="Q2156" s="58"/>
    </row>
    <row r="2157" spans="6:17" customFormat="1"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  <c r="Q2157" s="58"/>
    </row>
    <row r="2158" spans="6:17" customFormat="1"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  <c r="Q2158" s="58"/>
    </row>
    <row r="2159" spans="6:17" customFormat="1"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  <c r="Q2159" s="58"/>
    </row>
    <row r="2160" spans="6:17" customFormat="1"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  <c r="Q2160" s="58"/>
    </row>
    <row r="2161" spans="6:17" customFormat="1"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  <c r="Q2161" s="58"/>
    </row>
    <row r="2162" spans="6:17" customFormat="1"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  <c r="Q2162" s="58"/>
    </row>
    <row r="2163" spans="6:17" customFormat="1"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</row>
    <row r="2164" spans="6:17" customFormat="1"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  <c r="Q2164" s="58"/>
    </row>
    <row r="2165" spans="6:17" customFormat="1"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  <c r="Q2165" s="58"/>
    </row>
    <row r="2166" spans="6:17" customFormat="1"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  <c r="Q2166" s="58"/>
    </row>
    <row r="2167" spans="6:17" customFormat="1"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  <c r="Q2167" s="58"/>
    </row>
    <row r="2168" spans="6:17" customFormat="1"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  <c r="Q2168" s="58"/>
    </row>
    <row r="2169" spans="6:17" customFormat="1"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  <c r="Q2169" s="58"/>
    </row>
    <row r="2170" spans="6:17" customFormat="1"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  <c r="Q2170" s="58"/>
    </row>
    <row r="2171" spans="6:17" customFormat="1"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  <c r="Q2171" s="58"/>
    </row>
    <row r="2172" spans="6:17" customFormat="1"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  <c r="Q2172" s="58"/>
    </row>
    <row r="2173" spans="6:17" customFormat="1"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  <c r="Q2173" s="58"/>
    </row>
    <row r="2174" spans="6:17" customFormat="1"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  <c r="Q2174" s="58"/>
    </row>
    <row r="2175" spans="6:17" customFormat="1"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  <c r="Q2175" s="58"/>
    </row>
    <row r="2176" spans="6:17" customFormat="1"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  <c r="Q2176" s="58"/>
    </row>
    <row r="2177" spans="6:17" customFormat="1"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  <c r="Q2177" s="58"/>
    </row>
    <row r="2178" spans="6:17" customFormat="1"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  <c r="Q2178" s="58"/>
    </row>
    <row r="2179" spans="6:17" customFormat="1"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  <c r="Q2179" s="58"/>
    </row>
    <row r="2180" spans="6:17" customFormat="1"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  <c r="Q2180" s="58"/>
    </row>
    <row r="2181" spans="6:17" customFormat="1"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  <c r="Q2181" s="58"/>
    </row>
    <row r="2182" spans="6:17" customFormat="1"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</row>
    <row r="2183" spans="6:17" customFormat="1"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  <c r="Q2183" s="58"/>
    </row>
    <row r="2184" spans="6:17" customFormat="1"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  <c r="Q2184" s="58"/>
    </row>
    <row r="2185" spans="6:17" customFormat="1"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  <c r="Q2185" s="58"/>
    </row>
    <row r="2186" spans="6:17" customFormat="1"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  <c r="Q2186" s="58"/>
    </row>
    <row r="2187" spans="6:17" customFormat="1"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  <c r="Q2187" s="58"/>
    </row>
    <row r="2188" spans="6:17" customFormat="1"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  <c r="Q2188" s="58"/>
    </row>
    <row r="2189" spans="6:17" customFormat="1"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</row>
    <row r="2190" spans="6:17" customFormat="1"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</row>
    <row r="2191" spans="6:17" customFormat="1"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</row>
    <row r="2192" spans="6:17" customFormat="1"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</row>
    <row r="2193" spans="6:17" customFormat="1"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</row>
    <row r="2194" spans="6:17" customFormat="1"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</row>
    <row r="2195" spans="6:17" customFormat="1"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</row>
    <row r="2196" spans="6:17" customFormat="1"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</row>
    <row r="2197" spans="6:17" customFormat="1"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</row>
    <row r="2198" spans="6:17" customFormat="1"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</row>
    <row r="2199" spans="6:17" customFormat="1"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</row>
    <row r="2200" spans="6:17" customFormat="1"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</row>
    <row r="2201" spans="6:17" customFormat="1"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</row>
    <row r="2202" spans="6:17" customFormat="1"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</row>
    <row r="2203" spans="6:17" customFormat="1"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</row>
    <row r="2204" spans="6:17" customFormat="1"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</row>
    <row r="2205" spans="6:17" customFormat="1"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</row>
    <row r="2206" spans="6:17" customFormat="1"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</row>
    <row r="2207" spans="6:17" customFormat="1"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</row>
    <row r="2208" spans="6:17" customFormat="1"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</row>
    <row r="2209" spans="6:17" customFormat="1"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</row>
    <row r="2210" spans="6:17" customFormat="1"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</row>
    <row r="2211" spans="6:17" customFormat="1"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</row>
    <row r="2212" spans="6:17" customFormat="1"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</row>
    <row r="2213" spans="6:17" customFormat="1"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</row>
    <row r="2214" spans="6:17" customFormat="1"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</row>
    <row r="2215" spans="6:17" customFormat="1"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</row>
    <row r="2216" spans="6:17" customFormat="1"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</row>
    <row r="2217" spans="6:17" customFormat="1"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</row>
    <row r="2218" spans="6:17" customFormat="1"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</row>
    <row r="2219" spans="6:17" customFormat="1"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</row>
    <row r="2220" spans="6:17" customFormat="1"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</row>
    <row r="2221" spans="6:17" customFormat="1"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</row>
    <row r="2222" spans="6:17" customFormat="1"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</row>
    <row r="2223" spans="6:17" customFormat="1"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</row>
    <row r="2224" spans="6:17" customFormat="1"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</row>
    <row r="2225" spans="6:17" customFormat="1"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</row>
    <row r="2226" spans="6:17" customFormat="1"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</row>
    <row r="2227" spans="6:17" customFormat="1"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</row>
    <row r="2228" spans="6:17" customFormat="1"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</row>
    <row r="2229" spans="6:17" customFormat="1"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</row>
    <row r="2230" spans="6:17" customFormat="1"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</row>
    <row r="2231" spans="6:17" customFormat="1"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</row>
    <row r="2232" spans="6:17" customFormat="1"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</row>
    <row r="2233" spans="6:17" customFormat="1"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</row>
    <row r="2234" spans="6:17" customFormat="1"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</row>
    <row r="2235" spans="6:17" customFormat="1"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</row>
    <row r="2236" spans="6:17" customFormat="1"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</row>
    <row r="2237" spans="6:17" customFormat="1"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</row>
    <row r="2238" spans="6:17" customFormat="1"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</row>
    <row r="2239" spans="6:17" customFormat="1"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</row>
    <row r="2240" spans="6:17" customFormat="1"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</row>
    <row r="2241" spans="6:17" customFormat="1"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</row>
    <row r="2242" spans="6:17" customFormat="1"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</row>
    <row r="2243" spans="6:17" customFormat="1"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</row>
    <row r="2244" spans="6:17" customFormat="1"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</row>
    <row r="2245" spans="6:17" customFormat="1"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</row>
    <row r="2246" spans="6:17" customFormat="1"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</row>
    <row r="2247" spans="6:17" customFormat="1"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</row>
    <row r="2248" spans="6:17" customFormat="1"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</row>
    <row r="2249" spans="6:17" customFormat="1"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</row>
    <row r="2250" spans="6:17" customFormat="1"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</row>
    <row r="2251" spans="6:17" customFormat="1"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</row>
    <row r="2252" spans="6:17" customFormat="1"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</row>
    <row r="2253" spans="6:17" customFormat="1"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</row>
    <row r="2254" spans="6:17" customFormat="1"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</row>
    <row r="2255" spans="6:17" customFormat="1"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</row>
    <row r="2256" spans="6:17" customFormat="1"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</row>
    <row r="2257" spans="6:17" customFormat="1"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</row>
    <row r="2258" spans="6:17" customFormat="1"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</row>
    <row r="2259" spans="6:17" customFormat="1"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</row>
    <row r="2260" spans="6:17" customFormat="1"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</row>
    <row r="2261" spans="6:17" customFormat="1"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</row>
    <row r="2262" spans="6:17" customFormat="1"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</row>
    <row r="2263" spans="6:17" customFormat="1"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</row>
    <row r="2264" spans="6:17" customFormat="1"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</row>
    <row r="2265" spans="6:17" customFormat="1"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</row>
    <row r="2266" spans="6:17" customFormat="1"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</row>
    <row r="2267" spans="6:17" customFormat="1"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</row>
    <row r="2268" spans="6:17" customFormat="1"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</row>
    <row r="2269" spans="6:17" customFormat="1"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</row>
    <row r="2270" spans="6:17" customFormat="1"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</row>
    <row r="2271" spans="6:17" customFormat="1"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</row>
    <row r="2272" spans="6:17" customFormat="1"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</row>
    <row r="2273" spans="6:17" customFormat="1"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</row>
    <row r="2274" spans="6:17" customFormat="1"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</row>
    <row r="2275" spans="6:17" customFormat="1"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</row>
    <row r="2276" spans="6:17" customFormat="1"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</row>
    <row r="2277" spans="6:17" customFormat="1"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</row>
    <row r="2278" spans="6:17" customFormat="1"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</row>
    <row r="2279" spans="6:17" customFormat="1"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</row>
    <row r="2280" spans="6:17" customFormat="1"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</row>
    <row r="2281" spans="6:17" customFormat="1"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</row>
    <row r="2282" spans="6:17" customFormat="1"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</row>
    <row r="2283" spans="6:17" customFormat="1"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</row>
    <row r="2284" spans="6:17" customFormat="1"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</row>
    <row r="2285" spans="6:17" customFormat="1"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</row>
    <row r="2286" spans="6:17" customFormat="1"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</row>
    <row r="2287" spans="6:17" customFormat="1"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</row>
    <row r="2288" spans="6:17" customFormat="1"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</row>
    <row r="2289" spans="6:17" customFormat="1"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</row>
    <row r="2290" spans="6:17" customFormat="1"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</row>
    <row r="2291" spans="6:17" customFormat="1"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</row>
    <row r="2292" spans="6:17" customFormat="1"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</row>
    <row r="2293" spans="6:17" customFormat="1"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</row>
    <row r="2294" spans="6:17" customFormat="1"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</row>
    <row r="2295" spans="6:17" customFormat="1"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</row>
    <row r="2296" spans="6:17" customFormat="1"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</row>
    <row r="2297" spans="6:17" customFormat="1"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</row>
    <row r="2298" spans="6:17" customFormat="1"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</row>
    <row r="2299" spans="6:17" customFormat="1"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</row>
    <row r="2300" spans="6:17" customFormat="1"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</row>
    <row r="2301" spans="6:17" customFormat="1"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</row>
    <row r="2302" spans="6:17" customFormat="1"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</row>
    <row r="2303" spans="6:17" customFormat="1"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</row>
    <row r="2304" spans="6:17" customFormat="1"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</row>
    <row r="2305" spans="6:17" customFormat="1"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</row>
    <row r="2306" spans="6:17" customFormat="1"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</row>
    <row r="2307" spans="6:17" customFormat="1"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</row>
    <row r="2308" spans="6:17" customFormat="1"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</row>
    <row r="2309" spans="6:17" customFormat="1"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</row>
    <row r="2310" spans="6:17" customFormat="1"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</row>
    <row r="2311" spans="6:17" customFormat="1"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</row>
    <row r="2312" spans="6:17" customFormat="1"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</row>
    <row r="2313" spans="6:17" customFormat="1"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</row>
    <row r="2314" spans="6:17" customFormat="1"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</row>
    <row r="2315" spans="6:17" customFormat="1"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</row>
    <row r="2316" spans="6:17" customFormat="1"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</row>
    <row r="2317" spans="6:17" customFormat="1"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</row>
    <row r="2318" spans="6:17" customFormat="1"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</row>
    <row r="2319" spans="6:17" customFormat="1"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</row>
    <row r="2320" spans="6:17" customFormat="1"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</row>
    <row r="2321" spans="6:17" customFormat="1"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</row>
    <row r="2322" spans="6:17" customFormat="1"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</row>
    <row r="2323" spans="6:17" customFormat="1"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</row>
    <row r="2324" spans="6:17" customFormat="1"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</row>
    <row r="2325" spans="6:17" customFormat="1"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</row>
    <row r="2326" spans="6:17" customFormat="1"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</row>
    <row r="2327" spans="6:17" customFormat="1"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</row>
    <row r="2328" spans="6:17" customFormat="1"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</row>
    <row r="2329" spans="6:17" customFormat="1"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</row>
    <row r="2330" spans="6:17" customFormat="1"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</row>
    <row r="2331" spans="6:17" customFormat="1"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</row>
    <row r="2332" spans="6:17" customFormat="1"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</row>
    <row r="2333" spans="6:17" customFormat="1"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</row>
    <row r="2334" spans="6:17" customFormat="1"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</row>
    <row r="2335" spans="6:17" customFormat="1"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</row>
    <row r="2336" spans="6:17" customFormat="1"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</row>
    <row r="2337" spans="6:17" customFormat="1"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</row>
    <row r="2338" spans="6:17" customFormat="1"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</row>
    <row r="2339" spans="6:17" customFormat="1"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</row>
    <row r="2340" spans="6:17" customFormat="1"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</row>
    <row r="2341" spans="6:17" customFormat="1"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</row>
    <row r="2342" spans="6:17" customFormat="1"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</row>
    <row r="2343" spans="6:17" customFormat="1"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</row>
    <row r="2344" spans="6:17" customFormat="1"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</row>
    <row r="2345" spans="6:17" customFormat="1"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</row>
    <row r="2346" spans="6:17" customFormat="1"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</row>
    <row r="2347" spans="6:17" customFormat="1"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</row>
    <row r="2348" spans="6:17" customFormat="1"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</row>
    <row r="2349" spans="6:17" customFormat="1"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</row>
    <row r="2350" spans="6:17" customFormat="1"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</row>
    <row r="2351" spans="6:17" customFormat="1"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</row>
    <row r="2352" spans="6:17" customFormat="1"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</row>
    <row r="2353" spans="6:17" customFormat="1"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</row>
    <row r="2354" spans="6:17" customFormat="1"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</row>
    <row r="2355" spans="6:17" customFormat="1"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</row>
    <row r="2356" spans="6:17" customFormat="1"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</row>
    <row r="2357" spans="6:17" customFormat="1"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</row>
    <row r="2358" spans="6:17" customFormat="1"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</row>
    <row r="2359" spans="6:17" customFormat="1"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</row>
    <row r="2360" spans="6:17" customFormat="1"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</row>
    <row r="2361" spans="6:17" customFormat="1"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</row>
    <row r="2362" spans="6:17" customFormat="1"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</row>
    <row r="2363" spans="6:17" customFormat="1"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</row>
    <row r="2364" spans="6:17" customFormat="1"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</row>
    <row r="2365" spans="6:17" customFormat="1"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</row>
    <row r="2366" spans="6:17" customFormat="1"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</row>
    <row r="2367" spans="6:17" customFormat="1"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</row>
    <row r="2368" spans="6:17" customFormat="1"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</row>
    <row r="2369" spans="6:17" customFormat="1"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</row>
    <row r="2370" spans="6:17" customFormat="1"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</row>
    <row r="2371" spans="6:17" customFormat="1"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</row>
    <row r="2372" spans="6:17" customFormat="1"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</row>
    <row r="2373" spans="6:17" customFormat="1"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</row>
    <row r="2374" spans="6:17" customFormat="1"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</row>
    <row r="2375" spans="6:17" customFormat="1"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</row>
    <row r="2376" spans="6:17" customFormat="1"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</row>
    <row r="2377" spans="6:17" customFormat="1"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</row>
    <row r="2378" spans="6:17" customFormat="1"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</row>
    <row r="2379" spans="6:17" customFormat="1"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</row>
    <row r="2380" spans="6:17" customFormat="1"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</row>
    <row r="2381" spans="6:17" customFormat="1"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</row>
    <row r="2382" spans="6:17" customFormat="1"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</row>
    <row r="2383" spans="6:17" customFormat="1"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</row>
    <row r="2384" spans="6:17" customFormat="1"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</row>
    <row r="2385" spans="6:17" customFormat="1"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</row>
    <row r="2386" spans="6:17" customFormat="1"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</row>
    <row r="2387" spans="6:17" customFormat="1"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</row>
    <row r="2388" spans="6:17" customFormat="1"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</row>
    <row r="2389" spans="6:17" customFormat="1"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</row>
    <row r="2390" spans="6:17" customFormat="1"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</row>
    <row r="2391" spans="6:17" customFormat="1"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</row>
    <row r="2392" spans="6:17" customFormat="1"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</row>
    <row r="2393" spans="6:17" customFormat="1"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</row>
    <row r="2394" spans="6:17" customFormat="1"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</row>
    <row r="2395" spans="6:17" customFormat="1"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</row>
    <row r="2396" spans="6:17" customFormat="1"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</row>
    <row r="2397" spans="6:17" customFormat="1"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</row>
    <row r="2398" spans="6:17" customFormat="1"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</row>
    <row r="2399" spans="6:17" customFormat="1"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</row>
    <row r="2400" spans="6:17" customFormat="1"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</row>
    <row r="2401" spans="6:17" customFormat="1"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</row>
    <row r="2402" spans="6:17" customFormat="1"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</row>
    <row r="2403" spans="6:17" customFormat="1"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</row>
    <row r="2404" spans="6:17" customFormat="1"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</row>
    <row r="2405" spans="6:17" customFormat="1"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</row>
    <row r="2406" spans="6:17" customFormat="1"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</row>
    <row r="2407" spans="6:17" customFormat="1"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</row>
    <row r="2408" spans="6:17" customFormat="1"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</row>
    <row r="2409" spans="6:17" customFormat="1"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</row>
    <row r="2410" spans="6:17" customFormat="1"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</row>
    <row r="2411" spans="6:17" customFormat="1"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</row>
    <row r="2412" spans="6:17" customFormat="1"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</row>
    <row r="2413" spans="6:17" customFormat="1"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</row>
    <row r="2414" spans="6:17" customFormat="1"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</row>
    <row r="2415" spans="6:17" customFormat="1"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</row>
    <row r="2416" spans="6:17" customFormat="1"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</row>
    <row r="2417" spans="6:17" customFormat="1"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</row>
    <row r="2418" spans="6:17" customFormat="1"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</row>
    <row r="2419" spans="6:17" customFormat="1"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</row>
    <row r="2420" spans="6:17" customFormat="1"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</row>
    <row r="2421" spans="6:17" customFormat="1"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</row>
    <row r="2422" spans="6:17" customFormat="1"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</row>
    <row r="2423" spans="6:17" customFormat="1"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</row>
    <row r="2424" spans="6:17" customFormat="1"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</row>
    <row r="2425" spans="6:17" customFormat="1"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</row>
    <row r="2426" spans="6:17" customFormat="1"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</row>
    <row r="2427" spans="6:17" customFormat="1"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</row>
    <row r="2428" spans="6:17" customFormat="1"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</row>
    <row r="2429" spans="6:17" customFormat="1"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</row>
    <row r="2430" spans="6:17" customFormat="1"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</row>
    <row r="2431" spans="6:17" customFormat="1"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</row>
    <row r="2432" spans="6:17" customFormat="1"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</row>
    <row r="2433" spans="6:17" customFormat="1"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</row>
    <row r="2434" spans="6:17" customFormat="1"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</row>
    <row r="2435" spans="6:17" customFormat="1"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</row>
    <row r="2436" spans="6:17" customFormat="1"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</row>
    <row r="2437" spans="6:17" customFormat="1"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</row>
    <row r="2438" spans="6:17" customFormat="1"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</row>
    <row r="2439" spans="6:17" customFormat="1"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</row>
    <row r="2440" spans="6:17" customFormat="1"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</row>
    <row r="2441" spans="6:17" customFormat="1"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</row>
    <row r="2442" spans="6:17" customFormat="1"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</row>
    <row r="2443" spans="6:17" customFormat="1"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</row>
    <row r="2444" spans="6:17" customFormat="1"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</row>
    <row r="2445" spans="6:17" customFormat="1"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</row>
    <row r="2446" spans="6:17" customFormat="1"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</row>
    <row r="2447" spans="6:17" customFormat="1"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</row>
    <row r="2448" spans="6:17" customFormat="1"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</row>
    <row r="2449" spans="6:17" customFormat="1"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</row>
    <row r="2450" spans="6:17" customFormat="1"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</row>
    <row r="2451" spans="6:17" customFormat="1"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</row>
    <row r="2452" spans="6:17" customFormat="1"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</row>
    <row r="2453" spans="6:17" customFormat="1"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</row>
    <row r="2454" spans="6:17" customFormat="1"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</row>
    <row r="2455" spans="6:17" customFormat="1"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</row>
    <row r="2456" spans="6:17" customFormat="1"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</row>
    <row r="2457" spans="6:17" customFormat="1"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</row>
    <row r="2458" spans="6:17" customFormat="1"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</row>
    <row r="2459" spans="6:17" customFormat="1"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</row>
    <row r="2460" spans="6:17" customFormat="1"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</row>
    <row r="2461" spans="6:17" customFormat="1"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</row>
    <row r="2462" spans="6:17" customFormat="1"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</row>
    <row r="2463" spans="6:17" customFormat="1"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</row>
    <row r="2464" spans="6:17" customFormat="1"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</row>
    <row r="2465" spans="6:17" customFormat="1"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</row>
    <row r="2466" spans="6:17" customFormat="1"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</row>
    <row r="2467" spans="6:17" customFormat="1"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</row>
    <row r="2468" spans="6:17" customFormat="1"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</row>
    <row r="2469" spans="6:17" customFormat="1"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</row>
    <row r="2470" spans="6:17" customFormat="1"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</row>
    <row r="2471" spans="6:17" customFormat="1"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</row>
    <row r="2472" spans="6:17" customFormat="1"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</row>
    <row r="2473" spans="6:17" customFormat="1"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</row>
    <row r="2474" spans="6:17" customFormat="1"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</row>
    <row r="2475" spans="6:17" customFormat="1"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</row>
    <row r="2476" spans="6:17" customFormat="1"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</row>
    <row r="2477" spans="6:17" customFormat="1"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</row>
    <row r="2478" spans="6:17" customFormat="1"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</row>
    <row r="2479" spans="6:17" customFormat="1"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</row>
    <row r="2480" spans="6:17" customFormat="1"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</row>
    <row r="2481" spans="6:17" customFormat="1"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</row>
    <row r="2482" spans="6:17" customFormat="1"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</row>
    <row r="2483" spans="6:17" customFormat="1"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</row>
    <row r="2484" spans="6:17" customFormat="1"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</row>
    <row r="2485" spans="6:17" customFormat="1"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</row>
    <row r="2486" spans="6:17" customFormat="1"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</row>
    <row r="2487" spans="6:17" customFormat="1"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</row>
    <row r="2488" spans="6:17" customFormat="1"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</row>
    <row r="2489" spans="6:17" customFormat="1"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</row>
    <row r="2490" spans="6:17" customFormat="1"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</row>
    <row r="2491" spans="6:17" customFormat="1"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</row>
    <row r="2492" spans="6:17" customFormat="1"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</row>
    <row r="2493" spans="6:17" customFormat="1"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</row>
    <row r="2494" spans="6:17" customFormat="1"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</row>
    <row r="2495" spans="6:17" customFormat="1"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</row>
    <row r="2496" spans="6:17" customFormat="1"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</row>
    <row r="2497" spans="6:17" customFormat="1"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</row>
    <row r="2498" spans="6:17" customFormat="1"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</row>
    <row r="2499" spans="6:17" customFormat="1"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</row>
    <row r="2500" spans="6:17" customFormat="1"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</row>
    <row r="2501" spans="6:17" customFormat="1"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</row>
    <row r="2502" spans="6:17" customFormat="1"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</row>
    <row r="2503" spans="6:17" customFormat="1"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</row>
    <row r="2504" spans="6:17" customFormat="1"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</row>
    <row r="2505" spans="6:17" customFormat="1"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</row>
    <row r="2506" spans="6:17" customFormat="1"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</row>
    <row r="2507" spans="6:17" customFormat="1"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</row>
    <row r="2508" spans="6:17" customFormat="1"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</row>
    <row r="2509" spans="6:17" customFormat="1"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</row>
    <row r="2510" spans="6:17" customFormat="1"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</row>
    <row r="2511" spans="6:17" customFormat="1"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</row>
    <row r="2512" spans="6:17" customFormat="1"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</row>
    <row r="2513" spans="6:17" customFormat="1"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</row>
    <row r="2514" spans="6:17" customFormat="1"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</row>
    <row r="2515" spans="6:17" customFormat="1"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</row>
    <row r="2516" spans="6:17" customFormat="1"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</row>
    <row r="2517" spans="6:17" customFormat="1"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</row>
    <row r="2518" spans="6:17" customFormat="1"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</row>
    <row r="2519" spans="6:17" customFormat="1"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</row>
    <row r="2520" spans="6:17" customFormat="1"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</row>
    <row r="2521" spans="6:17" customFormat="1"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</row>
    <row r="2522" spans="6:17" customFormat="1"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</row>
    <row r="2523" spans="6:17" customFormat="1"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</row>
    <row r="2524" spans="6:17" customFormat="1"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</row>
    <row r="2525" spans="6:17" customFormat="1"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</row>
    <row r="2526" spans="6:17" customFormat="1"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</row>
    <row r="2527" spans="6:17" customFormat="1"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</row>
    <row r="2528" spans="6:17" customFormat="1"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</row>
    <row r="2529" spans="6:17" customFormat="1"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</row>
    <row r="2530" spans="6:17" customFormat="1"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</row>
    <row r="2531" spans="6:17" customFormat="1"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</row>
    <row r="2532" spans="6:17" customFormat="1"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</row>
    <row r="2533" spans="6:17" customFormat="1"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</row>
    <row r="2534" spans="6:17" customFormat="1"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</row>
    <row r="2535" spans="6:17" customFormat="1"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</row>
    <row r="2536" spans="6:17" customFormat="1"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</row>
    <row r="2537" spans="6:17" customFormat="1"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</row>
    <row r="2538" spans="6:17" customFormat="1"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</row>
    <row r="2539" spans="6:17" customFormat="1"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</row>
    <row r="2540" spans="6:17" customFormat="1"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</row>
    <row r="2541" spans="6:17" customFormat="1"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</row>
    <row r="2542" spans="6:17" customFormat="1"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</row>
    <row r="2543" spans="6:17" customFormat="1"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</row>
    <row r="2544" spans="6:17" customFormat="1"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</row>
    <row r="2545" spans="6:17" customFormat="1"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</row>
    <row r="2546" spans="6:17" customFormat="1"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</row>
    <row r="2547" spans="6:17" customFormat="1"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</row>
    <row r="2548" spans="6:17" customFormat="1"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</row>
    <row r="2549" spans="6:17" customFormat="1"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</row>
    <row r="2550" spans="6:17" customFormat="1"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</row>
    <row r="2551" spans="6:17" customFormat="1"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</row>
    <row r="2552" spans="6:17" customFormat="1"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</row>
    <row r="2553" spans="6:17" customFormat="1"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</row>
    <row r="2554" spans="6:17" customFormat="1"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</row>
    <row r="2555" spans="6:17" customFormat="1"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</row>
    <row r="2556" spans="6:17" customFormat="1"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</row>
    <row r="2557" spans="6:17" customFormat="1"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</row>
    <row r="2558" spans="6:17" customFormat="1"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</row>
    <row r="2559" spans="6:17" customFormat="1"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</row>
    <row r="2560" spans="6:17" customFormat="1"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</row>
    <row r="2561" spans="6:17" customFormat="1"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</row>
    <row r="2562" spans="6:17" customFormat="1"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</row>
    <row r="2563" spans="6:17" customFormat="1"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</row>
    <row r="2564" spans="6:17" customFormat="1"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</row>
    <row r="2565" spans="6:17" customFormat="1"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</row>
    <row r="2566" spans="6:17" customFormat="1"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</row>
    <row r="2567" spans="6:17" customFormat="1"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</row>
    <row r="2568" spans="6:17" customFormat="1"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</row>
    <row r="2569" spans="6:17" customFormat="1"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</row>
    <row r="2570" spans="6:17" customFormat="1"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</row>
    <row r="2571" spans="6:17" customFormat="1"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</row>
    <row r="2572" spans="6:17" customFormat="1"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</row>
    <row r="2573" spans="6:17" customFormat="1"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</row>
    <row r="2574" spans="6:17" customFormat="1"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</row>
    <row r="2575" spans="6:17" customFormat="1"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</row>
    <row r="2576" spans="6:17" customFormat="1"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</row>
    <row r="2577" spans="6:17" customFormat="1"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</row>
    <row r="2578" spans="6:17" customFormat="1"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</row>
    <row r="2579" spans="6:17" customFormat="1"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</row>
    <row r="2580" spans="6:17" customFormat="1"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</row>
    <row r="2581" spans="6:17" customFormat="1"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</row>
    <row r="2582" spans="6:17" customFormat="1"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</row>
    <row r="2583" spans="6:17" customFormat="1"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</row>
    <row r="2584" spans="6:17" customFormat="1"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</row>
    <row r="2585" spans="6:17" customFormat="1"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</row>
    <row r="2586" spans="6:17" customFormat="1"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</row>
    <row r="2587" spans="6:17" customFormat="1"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</row>
    <row r="2588" spans="6:17" customFormat="1"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</row>
    <row r="2589" spans="6:17" customFormat="1"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</row>
    <row r="2590" spans="6:17" customFormat="1"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</row>
    <row r="2591" spans="6:17" customFormat="1"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</row>
    <row r="2592" spans="6:17" customFormat="1"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</row>
    <row r="2593" spans="6:17" customFormat="1"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</row>
    <row r="2594" spans="6:17" customFormat="1"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</row>
    <row r="2595" spans="6:17" customFormat="1"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</row>
    <row r="2596" spans="6:17" customFormat="1"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</row>
    <row r="2597" spans="6:17" customFormat="1"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</row>
    <row r="2598" spans="6:17" customFormat="1"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</row>
    <row r="2599" spans="6:17" customFormat="1"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</row>
    <row r="2600" spans="6:17" customFormat="1"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</row>
    <row r="2601" spans="6:17" customFormat="1"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</row>
    <row r="2602" spans="6:17" customFormat="1"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</row>
    <row r="2603" spans="6:17" customFormat="1"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</row>
    <row r="2604" spans="6:17" customFormat="1"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</row>
    <row r="2605" spans="6:17" customFormat="1"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</row>
    <row r="2606" spans="6:17" customFormat="1"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</row>
    <row r="2607" spans="6:17" customFormat="1"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</row>
    <row r="2608" spans="6:17" customFormat="1"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</row>
    <row r="2609" spans="6:17" customFormat="1"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</row>
    <row r="2610" spans="6:17" customFormat="1"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</row>
    <row r="2611" spans="6:17" customFormat="1"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</row>
    <row r="2612" spans="6:17" customFormat="1"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</row>
    <row r="2613" spans="6:17" customFormat="1"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</row>
    <row r="2614" spans="6:17" customFormat="1"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</row>
    <row r="2615" spans="6:17" customFormat="1"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</row>
    <row r="2616" spans="6:17" customFormat="1"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</row>
    <row r="2617" spans="6:17" customFormat="1"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</row>
    <row r="2618" spans="6:17" customFormat="1"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</row>
    <row r="2619" spans="6:17" customFormat="1"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</row>
    <row r="2620" spans="6:17" customFormat="1"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</row>
    <row r="2621" spans="6:17" customFormat="1"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</row>
    <row r="2622" spans="6:17" customFormat="1"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</row>
    <row r="2623" spans="6:17" customFormat="1"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</row>
    <row r="2624" spans="6:17" customFormat="1"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</row>
    <row r="2625" spans="6:17" customFormat="1"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</row>
    <row r="2626" spans="6:17" customFormat="1"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</row>
    <row r="2627" spans="6:17" customFormat="1"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</row>
    <row r="2628" spans="6:17" customFormat="1"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</row>
    <row r="2629" spans="6:17" customFormat="1"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</row>
    <row r="2630" spans="6:17" customFormat="1"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</row>
    <row r="2631" spans="6:17" customFormat="1"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</row>
    <row r="2632" spans="6:17" customFormat="1"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</row>
    <row r="2633" spans="6:17" customFormat="1"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</row>
    <row r="2634" spans="6:17" customFormat="1"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</row>
    <row r="2635" spans="6:17" customFormat="1"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</row>
    <row r="2636" spans="6:17" customFormat="1"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</row>
    <row r="2637" spans="6:17" customFormat="1"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</row>
    <row r="2638" spans="6:17" customFormat="1"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</row>
    <row r="2639" spans="6:17" customFormat="1"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</row>
    <row r="2640" spans="6:17" customFormat="1"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</row>
    <row r="2641" spans="6:17" customFormat="1"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</row>
    <row r="2642" spans="6:17" customFormat="1"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</row>
    <row r="2643" spans="6:17" customFormat="1"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</row>
    <row r="2644" spans="6:17" customFormat="1"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</row>
    <row r="2645" spans="6:17" customFormat="1"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</row>
    <row r="2646" spans="6:17" customFormat="1"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</row>
    <row r="2647" spans="6:17" customFormat="1"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</row>
    <row r="2648" spans="6:17" customFormat="1"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</row>
    <row r="2649" spans="6:17" customFormat="1"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</row>
    <row r="2650" spans="6:17" customFormat="1"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</row>
    <row r="2651" spans="6:17" customFormat="1"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</row>
    <row r="2652" spans="6:17" customFormat="1"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</row>
    <row r="2653" spans="6:17" customFormat="1"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</row>
    <row r="2654" spans="6:17" customFormat="1"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</row>
    <row r="2655" spans="6:17" customFormat="1"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</row>
    <row r="2656" spans="6:17" customFormat="1"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</row>
    <row r="2657" spans="6:17" customFormat="1"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</row>
    <row r="2658" spans="6:17" customFormat="1"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</row>
    <row r="2659" spans="6:17" customFormat="1"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</row>
    <row r="2660" spans="6:17" customFormat="1"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</row>
    <row r="2661" spans="6:17" customFormat="1"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</row>
    <row r="2662" spans="6:17" customFormat="1"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</row>
    <row r="2663" spans="6:17" customFormat="1"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</row>
    <row r="2664" spans="6:17" customFormat="1"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</row>
    <row r="2665" spans="6:17" customFormat="1"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</row>
    <row r="2666" spans="6:17" customFormat="1"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</row>
    <row r="2667" spans="6:17" customFormat="1"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</row>
    <row r="2668" spans="6:17" customFormat="1"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</row>
    <row r="2669" spans="6:17" customFormat="1"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</row>
    <row r="2670" spans="6:17" customFormat="1"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</row>
    <row r="2671" spans="6:17" customFormat="1"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</row>
    <row r="2672" spans="6:17" customFormat="1"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</row>
    <row r="2673" spans="6:17" customFormat="1"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</row>
    <row r="2674" spans="6:17" customFormat="1"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</row>
    <row r="2675" spans="6:17" customFormat="1"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</row>
    <row r="2676" spans="6:17" customFormat="1"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</row>
    <row r="2677" spans="6:17" customFormat="1"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</row>
    <row r="2678" spans="6:17" customFormat="1"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</row>
    <row r="2679" spans="6:17" customFormat="1"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</row>
    <row r="2680" spans="6:17" customFormat="1"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</row>
    <row r="2681" spans="6:17" customFormat="1"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</row>
    <row r="2682" spans="6:17" customFormat="1"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</row>
    <row r="2683" spans="6:17" customFormat="1"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</row>
    <row r="2684" spans="6:17" customFormat="1"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</row>
    <row r="2685" spans="6:17" customFormat="1"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</row>
    <row r="2686" spans="6:17" customFormat="1"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</row>
    <row r="2687" spans="6:17" customFormat="1"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</row>
    <row r="2688" spans="6:17" customFormat="1"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</row>
    <row r="2689" spans="6:17" customFormat="1"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</row>
    <row r="2690" spans="6:17" customFormat="1"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</row>
    <row r="2691" spans="6:17" customFormat="1"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</row>
    <row r="2692" spans="6:17" customFormat="1"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</row>
    <row r="2693" spans="6:17" customFormat="1"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</row>
    <row r="2694" spans="6:17" customFormat="1"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</row>
    <row r="2695" spans="6:17" customFormat="1"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</row>
    <row r="2696" spans="6:17" customFormat="1"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</row>
    <row r="2697" spans="6:17" customFormat="1"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</row>
    <row r="2698" spans="6:17" customFormat="1"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</row>
    <row r="2699" spans="6:17" customFormat="1"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</row>
    <row r="2700" spans="6:17" customFormat="1"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</row>
    <row r="2701" spans="6:17" customFormat="1"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</row>
    <row r="2702" spans="6:17" customFormat="1"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</row>
    <row r="2703" spans="6:17" customFormat="1"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</row>
    <row r="2704" spans="6:17" customFormat="1"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</row>
    <row r="2705" spans="6:17" customFormat="1"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</row>
    <row r="2706" spans="6:17" customFormat="1"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</row>
    <row r="2707" spans="6:17" customFormat="1"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</row>
    <row r="2708" spans="6:17" customFormat="1"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</row>
    <row r="2709" spans="6:17" customFormat="1"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</row>
    <row r="2710" spans="6:17" customFormat="1"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</row>
    <row r="2711" spans="6:17" customFormat="1"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</row>
    <row r="2712" spans="6:17" customFormat="1"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</row>
    <row r="2713" spans="6:17" customFormat="1"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</row>
    <row r="2714" spans="6:17" customFormat="1"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</row>
    <row r="2715" spans="6:17" customFormat="1"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</row>
    <row r="2716" spans="6:17" customFormat="1"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</row>
    <row r="2717" spans="6:17" customFormat="1"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</row>
    <row r="2718" spans="6:17" customFormat="1"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</row>
    <row r="2719" spans="6:17" customFormat="1"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</row>
    <row r="2720" spans="6:17" customFormat="1"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</row>
    <row r="2721" spans="6:17" customFormat="1"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</row>
    <row r="2722" spans="6:17" customFormat="1"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</row>
    <row r="2723" spans="6:17" customFormat="1"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</row>
    <row r="2724" spans="6:17" customFormat="1"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</row>
    <row r="2725" spans="6:17" customFormat="1"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</row>
    <row r="2726" spans="6:17" customFormat="1"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</row>
    <row r="2727" spans="6:17" customFormat="1"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</row>
    <row r="2728" spans="6:17" customFormat="1"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</row>
    <row r="2729" spans="6:17" customFormat="1"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</row>
    <row r="2730" spans="6:17" customFormat="1"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</row>
    <row r="2731" spans="6:17" customFormat="1"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</row>
    <row r="2732" spans="6:17" customFormat="1"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</row>
    <row r="2733" spans="6:17" customFormat="1"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</row>
    <row r="2734" spans="6:17" customFormat="1"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</row>
    <row r="2735" spans="6:17" customFormat="1"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</row>
    <row r="2736" spans="6:17" customFormat="1"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</row>
    <row r="2737" spans="6:17" customFormat="1"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</row>
    <row r="2738" spans="6:17" customFormat="1"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</row>
    <row r="2739" spans="6:17" customFormat="1"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</row>
    <row r="2740" spans="6:17" customFormat="1"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</row>
    <row r="2741" spans="6:17" customFormat="1"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</row>
    <row r="2742" spans="6:17" customFormat="1"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</row>
    <row r="2743" spans="6:17" customFormat="1"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</row>
    <row r="2744" spans="6:17" customFormat="1"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</row>
    <row r="2745" spans="6:17" customFormat="1"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</row>
    <row r="2746" spans="6:17" customFormat="1"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</row>
    <row r="2747" spans="6:17" customFormat="1"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</row>
    <row r="2748" spans="6:17" customFormat="1"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</row>
    <row r="2749" spans="6:17" customFormat="1"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</row>
    <row r="2750" spans="6:17" customFormat="1"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</row>
    <row r="2751" spans="6:17" customFormat="1"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</row>
    <row r="2752" spans="6:17" customFormat="1"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</row>
    <row r="2753" spans="6:17" customFormat="1"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</row>
    <row r="2754" spans="6:17" customFormat="1"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</row>
    <row r="2755" spans="6:17" customFormat="1"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</row>
    <row r="2756" spans="6:17" customFormat="1"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</row>
    <row r="2757" spans="6:17" customFormat="1"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</row>
    <row r="2758" spans="6:17" customFormat="1"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</row>
    <row r="2759" spans="6:17" customFormat="1"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</row>
    <row r="2760" spans="6:17" customFormat="1"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</row>
    <row r="2761" spans="6:17" customFormat="1"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</row>
    <row r="2762" spans="6:17" customFormat="1"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</row>
    <row r="2763" spans="6:17" customFormat="1"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</row>
    <row r="2764" spans="6:17" customFormat="1"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</row>
    <row r="2765" spans="6:17" customFormat="1"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</row>
    <row r="2766" spans="6:17" customFormat="1"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</row>
    <row r="2767" spans="6:17" customFormat="1"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</row>
    <row r="2768" spans="6:17" customFormat="1"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</row>
    <row r="2769" spans="6:17" customFormat="1"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</row>
    <row r="2770" spans="6:17" customFormat="1"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</row>
    <row r="2771" spans="6:17" customFormat="1"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</row>
    <row r="2772" spans="6:17" customFormat="1"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</row>
    <row r="2773" spans="6:17" customFormat="1"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</row>
    <row r="2774" spans="6:17" customFormat="1"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</row>
    <row r="2775" spans="6:17" customFormat="1"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</row>
    <row r="2776" spans="6:17" customFormat="1"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</row>
    <row r="2777" spans="6:17" customFormat="1"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</row>
    <row r="2778" spans="6:17" customFormat="1"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</row>
    <row r="2779" spans="6:17" customFormat="1"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</row>
    <row r="2780" spans="6:17" customFormat="1"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</row>
    <row r="2781" spans="6:17" customFormat="1"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</row>
    <row r="2782" spans="6:17" customFormat="1"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</row>
    <row r="2783" spans="6:17" customFormat="1"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</row>
    <row r="2784" spans="6:17" customFormat="1"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</row>
    <row r="2785" spans="6:17" customFormat="1"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</row>
    <row r="2786" spans="6:17" customFormat="1"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</row>
    <row r="2787" spans="6:17" customFormat="1"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</row>
    <row r="2788" spans="6:17" customFormat="1"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</row>
    <row r="2789" spans="6:17" customFormat="1"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</row>
    <row r="2790" spans="6:17" customFormat="1"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</row>
    <row r="2791" spans="6:17" customFormat="1"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</row>
    <row r="2792" spans="6:17" customFormat="1"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</row>
    <row r="2793" spans="6:17" customFormat="1"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</row>
    <row r="2794" spans="6:17" customFormat="1"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</row>
    <row r="2795" spans="6:17" customFormat="1"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</row>
    <row r="2796" spans="6:17" customFormat="1"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</row>
    <row r="2797" spans="6:17" customFormat="1"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</row>
    <row r="2798" spans="6:17" customFormat="1"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</row>
    <row r="2799" spans="6:17" customFormat="1"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</row>
    <row r="2800" spans="6:17" customFormat="1"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</row>
    <row r="2801" spans="6:17" customFormat="1"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</row>
    <row r="2802" spans="6:17" customFormat="1"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</row>
    <row r="2803" spans="6:17" customFormat="1"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</row>
    <row r="2804" spans="6:17" customFormat="1"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</row>
    <row r="2805" spans="6:17" customFormat="1"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</row>
    <row r="2806" spans="6:17" customFormat="1"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</row>
    <row r="2807" spans="6:17" customFormat="1"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</row>
    <row r="2808" spans="6:17" customFormat="1"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</row>
    <row r="2809" spans="6:17" customFormat="1"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</row>
    <row r="2810" spans="6:17" customFormat="1"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</row>
    <row r="2811" spans="6:17" customFormat="1"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</row>
    <row r="2812" spans="6:17" customFormat="1"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</row>
    <row r="2813" spans="6:17" customFormat="1"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</row>
    <row r="2814" spans="6:17" customFormat="1"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</row>
    <row r="2815" spans="6:17" customFormat="1"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</row>
    <row r="2816" spans="6:17" customFormat="1"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</row>
    <row r="2817" spans="6:17" customFormat="1"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</row>
    <row r="2818" spans="6:17" customFormat="1"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</row>
    <row r="2819" spans="6:17" customFormat="1"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</row>
    <row r="2820" spans="6:17" customFormat="1"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</row>
    <row r="2821" spans="6:17" customFormat="1"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</row>
    <row r="2822" spans="6:17" customFormat="1"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</row>
    <row r="2823" spans="6:17" customFormat="1"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</row>
    <row r="2824" spans="6:17" customFormat="1"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</row>
    <row r="2825" spans="6:17" customFormat="1"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</row>
    <row r="2826" spans="6:17" customFormat="1"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</row>
    <row r="2827" spans="6:17" customFormat="1"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</row>
    <row r="2828" spans="6:17" customFormat="1"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</row>
    <row r="2829" spans="6:17" customFormat="1"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</row>
    <row r="2830" spans="6:17" customFormat="1"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</row>
    <row r="2831" spans="6:17" customFormat="1"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</row>
    <row r="2832" spans="6:17" customFormat="1"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</row>
    <row r="2833" spans="6:17" customFormat="1"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</row>
    <row r="2834" spans="6:17" customFormat="1"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</row>
    <row r="2835" spans="6:17" customFormat="1"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</row>
    <row r="2836" spans="6:17" customFormat="1"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</row>
    <row r="2837" spans="6:17" customFormat="1"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</row>
    <row r="2838" spans="6:17" customFormat="1"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</row>
    <row r="2839" spans="6:17" customFormat="1"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</row>
    <row r="2840" spans="6:17" customFormat="1"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</row>
    <row r="2841" spans="6:17" customFormat="1"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</row>
    <row r="2842" spans="6:17" customFormat="1"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</row>
    <row r="2843" spans="6:17" customFormat="1"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</row>
    <row r="2844" spans="6:17" customFormat="1"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</row>
    <row r="2845" spans="6:17" customFormat="1"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</row>
    <row r="2846" spans="6:17" customFormat="1"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</row>
    <row r="2847" spans="6:17" customFormat="1"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</row>
    <row r="2848" spans="6:17" customFormat="1"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</row>
    <row r="2849" spans="6:17" customFormat="1"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</row>
    <row r="2850" spans="6:17" customFormat="1"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</row>
    <row r="2851" spans="6:17" customFormat="1"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</row>
    <row r="2852" spans="6:17" customFormat="1"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</row>
    <row r="2853" spans="6:17" customFormat="1"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</row>
    <row r="2854" spans="6:17" customFormat="1"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</row>
    <row r="2855" spans="6:17" customFormat="1"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</row>
    <row r="2856" spans="6:17" customFormat="1"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</row>
    <row r="2857" spans="6:17" customFormat="1"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</row>
    <row r="2858" spans="6:17" customFormat="1"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</row>
    <row r="2859" spans="6:17" customFormat="1"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</row>
    <row r="2860" spans="6:17" customFormat="1"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</row>
    <row r="2861" spans="6:17" customFormat="1"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</row>
    <row r="2862" spans="6:17" customFormat="1"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</row>
    <row r="2863" spans="6:17" customFormat="1"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</row>
    <row r="2864" spans="6:17" customFormat="1"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</row>
    <row r="2865" spans="6:17" customFormat="1"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</row>
    <row r="2866" spans="6:17" customFormat="1"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</row>
    <row r="2867" spans="6:17" customFormat="1"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</row>
    <row r="2868" spans="6:17" customFormat="1"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</row>
    <row r="2869" spans="6:17" customFormat="1"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</row>
    <row r="2870" spans="6:17" customFormat="1"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</row>
    <row r="2871" spans="6:17" customFormat="1"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</row>
    <row r="2872" spans="6:17" customFormat="1"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</row>
    <row r="2873" spans="6:17" customFormat="1"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</row>
    <row r="2874" spans="6:17" customFormat="1"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</row>
    <row r="2875" spans="6:17" customFormat="1"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</row>
    <row r="2876" spans="6:17" customFormat="1"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</row>
    <row r="2877" spans="6:17" customFormat="1"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</row>
    <row r="2878" spans="6:17" customFormat="1"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</row>
    <row r="2879" spans="6:17" customFormat="1"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</row>
    <row r="2880" spans="6:17" customFormat="1"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</row>
    <row r="2881" spans="6:17" customFormat="1"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</row>
    <row r="2882" spans="6:17" customFormat="1"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</row>
    <row r="2883" spans="6:17" customFormat="1"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</row>
    <row r="2884" spans="6:17" customFormat="1"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</row>
    <row r="2885" spans="6:17" customFormat="1"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</row>
    <row r="2886" spans="6:17" customFormat="1"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</row>
    <row r="2887" spans="6:17" customFormat="1"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</row>
    <row r="2888" spans="6:17" customFormat="1"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</row>
    <row r="2889" spans="6:17" customFormat="1"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</row>
    <row r="2890" spans="6:17" customFormat="1"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</row>
    <row r="2891" spans="6:17" customFormat="1"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</row>
    <row r="2892" spans="6:17" customFormat="1"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</row>
    <row r="2893" spans="6:17" customFormat="1"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</row>
    <row r="2894" spans="6:17" customFormat="1"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</row>
    <row r="2895" spans="6:17" customFormat="1"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</row>
    <row r="2896" spans="6:17" customFormat="1"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</row>
    <row r="2897" spans="6:17" customFormat="1"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</row>
    <row r="2898" spans="6:17" customFormat="1"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</row>
    <row r="2899" spans="6:17" customFormat="1"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</row>
    <row r="2900" spans="6:17" customFormat="1"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</row>
    <row r="2901" spans="6:17" customFormat="1"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</row>
    <row r="2902" spans="6:17" customFormat="1"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</row>
    <row r="2903" spans="6:17" customFormat="1"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</row>
    <row r="2904" spans="6:17" customFormat="1"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</row>
    <row r="2905" spans="6:17" customFormat="1"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</row>
    <row r="2906" spans="6:17" customFormat="1"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</row>
    <row r="2907" spans="6:17" customFormat="1"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</row>
    <row r="2908" spans="6:17" customFormat="1"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</row>
    <row r="2909" spans="6:17" customFormat="1"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</row>
    <row r="2910" spans="6:17" customFormat="1"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</row>
    <row r="2911" spans="6:17" customFormat="1"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</row>
    <row r="2912" spans="6:17" customFormat="1"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</row>
    <row r="2913" spans="6:17" customFormat="1"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</row>
    <row r="2914" spans="6:17" customFormat="1"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</row>
    <row r="2915" spans="6:17" customFormat="1"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</row>
    <row r="2916" spans="6:17" customFormat="1"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</row>
    <row r="2917" spans="6:17" customFormat="1"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</row>
    <row r="2918" spans="6:17" customFormat="1"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</row>
    <row r="2919" spans="6:17" customFormat="1"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</row>
    <row r="2920" spans="6:17" customFormat="1"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</row>
    <row r="2921" spans="6:17" customFormat="1"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</row>
    <row r="2922" spans="6:17" customFormat="1"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</row>
    <row r="2923" spans="6:17" customFormat="1"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</row>
    <row r="2924" spans="6:17" customFormat="1"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</row>
    <row r="2925" spans="6:17" customFormat="1"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</row>
    <row r="2926" spans="6:17" customFormat="1"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</row>
    <row r="2927" spans="6:17" customFormat="1"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</row>
    <row r="2928" spans="6:17" customFormat="1"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</row>
    <row r="2929" spans="6:17" customFormat="1"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</row>
    <row r="2930" spans="6:17" customFormat="1"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</row>
    <row r="2931" spans="6:17" customFormat="1"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</row>
    <row r="2932" spans="6:17" customFormat="1"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</row>
    <row r="2933" spans="6:17" customFormat="1"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</row>
    <row r="2934" spans="6:17" customFormat="1"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</row>
    <row r="2935" spans="6:17" customFormat="1"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</row>
    <row r="2936" spans="6:17" customFormat="1"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</row>
    <row r="2937" spans="6:17" customFormat="1"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</row>
    <row r="2938" spans="6:17" customFormat="1"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</row>
    <row r="2939" spans="6:17" customFormat="1"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</row>
    <row r="2940" spans="6:17" customFormat="1"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</row>
    <row r="2941" spans="6:17" customFormat="1"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</row>
    <row r="2942" spans="6:17" customFormat="1"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</row>
    <row r="2943" spans="6:17" customFormat="1"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</row>
    <row r="2944" spans="6:17" customFormat="1"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</row>
    <row r="2945" spans="6:17" customFormat="1"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</row>
    <row r="2946" spans="6:17" customFormat="1"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</row>
    <row r="2947" spans="6:17" customFormat="1"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</row>
    <row r="2948" spans="6:17" customFormat="1"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</row>
    <row r="2949" spans="6:17" customFormat="1"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</row>
    <row r="2950" spans="6:17" customFormat="1"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</row>
    <row r="2951" spans="6:17" customFormat="1"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</row>
    <row r="2952" spans="6:17" customFormat="1"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</row>
    <row r="2953" spans="6:17" customFormat="1"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</row>
    <row r="2954" spans="6:17" customFormat="1"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</row>
    <row r="2955" spans="6:17" customFormat="1"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</row>
    <row r="2956" spans="6:17" customFormat="1"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</row>
    <row r="2957" spans="6:17" customFormat="1"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</row>
    <row r="2958" spans="6:17" customFormat="1"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</row>
    <row r="2959" spans="6:17" customFormat="1"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</row>
    <row r="2960" spans="6:17" customFormat="1"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</row>
    <row r="2961" spans="6:17" customFormat="1"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</row>
    <row r="2962" spans="6:17" customFormat="1"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</row>
    <row r="2963" spans="6:17" customFormat="1"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</row>
    <row r="2964" spans="6:17" customFormat="1"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</row>
    <row r="2965" spans="6:17" customFormat="1"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</row>
    <row r="2966" spans="6:17" customFormat="1"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</row>
    <row r="2967" spans="6:17" customFormat="1"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</row>
    <row r="2968" spans="6:17" customFormat="1"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</row>
    <row r="2969" spans="6:17" customFormat="1"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</row>
    <row r="2970" spans="6:17" customFormat="1"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</row>
    <row r="2971" spans="6:17" customFormat="1"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</row>
    <row r="2972" spans="6:17" customFormat="1"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</row>
    <row r="2973" spans="6:17" customFormat="1"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</row>
    <row r="2974" spans="6:17" customFormat="1"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</row>
    <row r="2975" spans="6:17" customFormat="1"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</row>
    <row r="2976" spans="6:17" customFormat="1"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</row>
    <row r="2977" spans="6:17" customFormat="1"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</row>
    <row r="2978" spans="6:17" customFormat="1"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</row>
    <row r="2979" spans="6:17" customFormat="1"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</row>
    <row r="2980" spans="6:17" customFormat="1"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</row>
    <row r="2981" spans="6:17" customFormat="1"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</row>
    <row r="2982" spans="6:17" customFormat="1"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</row>
    <row r="2983" spans="6:17" customFormat="1"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</row>
    <row r="2984" spans="6:17" customFormat="1"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</row>
    <row r="2985" spans="6:17" customFormat="1"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</row>
    <row r="2986" spans="6:17" customFormat="1"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</row>
    <row r="2987" spans="6:17" customFormat="1"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</row>
    <row r="2988" spans="6:17" customFormat="1"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</row>
    <row r="2989" spans="6:17" customFormat="1"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</row>
    <row r="2990" spans="6:17" customFormat="1"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</row>
    <row r="2991" spans="6:17" customFormat="1"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</row>
    <row r="2992" spans="6:17" customFormat="1"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</row>
    <row r="2993" spans="6:17" customFormat="1"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</row>
    <row r="2994" spans="6:17" customFormat="1"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</row>
    <row r="2995" spans="6:17" customFormat="1"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</row>
    <row r="2996" spans="6:17" customFormat="1"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</row>
    <row r="2997" spans="6:17" customFormat="1"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</row>
    <row r="2998" spans="6:17" customFormat="1"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</row>
    <row r="2999" spans="6:17" customFormat="1"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</row>
    <row r="3000" spans="6:17" customFormat="1"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</row>
    <row r="3001" spans="6:17" customFormat="1"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</row>
    <row r="3002" spans="6:17" customFormat="1"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</row>
    <row r="3003" spans="6:17" customFormat="1"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</row>
    <row r="3004" spans="6:17" customFormat="1"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</row>
    <row r="3005" spans="6:17" customFormat="1"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</row>
    <row r="3006" spans="6:17" customFormat="1"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</row>
    <row r="3007" spans="6:17" customFormat="1"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</row>
    <row r="3008" spans="6:17" customFormat="1"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</row>
    <row r="3009" spans="6:17" customFormat="1"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</row>
    <row r="3010" spans="6:17" customFormat="1"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</row>
    <row r="3011" spans="6:17" customFormat="1"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</row>
    <row r="3012" spans="6:17" customFormat="1"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</row>
    <row r="3013" spans="6:17" customFormat="1"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</row>
    <row r="3014" spans="6:17" customFormat="1"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</row>
    <row r="3015" spans="6:17" customFormat="1"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</row>
    <row r="3016" spans="6:17" customFormat="1"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</row>
    <row r="3017" spans="6:17" customFormat="1"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</row>
    <row r="3018" spans="6:17" customFormat="1"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</row>
    <row r="3019" spans="6:17" customFormat="1"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</row>
    <row r="3020" spans="6:17" customFormat="1"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</row>
    <row r="3021" spans="6:17" customFormat="1"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</row>
    <row r="3022" spans="6:17" customFormat="1"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</row>
    <row r="3023" spans="6:17" customFormat="1"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</row>
    <row r="3024" spans="6:17" customFormat="1"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</row>
    <row r="3025" spans="6:17" customFormat="1"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</row>
    <row r="3026" spans="6:17" customFormat="1"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</row>
    <row r="3027" spans="6:17" customFormat="1"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</row>
    <row r="3028" spans="6:17" customFormat="1"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</row>
    <row r="3029" spans="6:17" customFormat="1"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</row>
    <row r="3030" spans="6:17" customFormat="1"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</row>
    <row r="3031" spans="6:17" customFormat="1"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</row>
    <row r="3032" spans="6:17" customFormat="1"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</row>
    <row r="3033" spans="6:17" customFormat="1"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</row>
    <row r="3034" spans="6:17" customFormat="1"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</row>
    <row r="3035" spans="6:17" customFormat="1"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</row>
    <row r="3036" spans="6:17" customFormat="1"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</row>
    <row r="3037" spans="6:17" customFormat="1"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</row>
    <row r="3038" spans="6:17" customFormat="1"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</row>
    <row r="3039" spans="6:17" customFormat="1"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</row>
    <row r="3040" spans="6:17" customFormat="1"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</row>
    <row r="3041" spans="6:17" customFormat="1"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</row>
    <row r="3042" spans="6:17" customFormat="1"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</row>
    <row r="3043" spans="6:17" customFormat="1"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</row>
    <row r="3044" spans="6:17" customFormat="1"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</row>
    <row r="3045" spans="6:17" customFormat="1"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</row>
    <row r="3046" spans="6:17" customFormat="1"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</row>
    <row r="3047" spans="6:17" customFormat="1"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</row>
    <row r="3048" spans="6:17" customFormat="1"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</row>
    <row r="3049" spans="6:17" customFormat="1"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</row>
    <row r="3050" spans="6:17" customFormat="1"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</row>
    <row r="3051" spans="6:17" customFormat="1"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</row>
    <row r="3052" spans="6:17" customFormat="1"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</row>
    <row r="3053" spans="6:17" customFormat="1"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</row>
    <row r="3054" spans="6:17" customFormat="1"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</row>
    <row r="3055" spans="6:17" customFormat="1"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</row>
    <row r="3056" spans="6:17" customFormat="1"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</row>
    <row r="3057" spans="6:17" customFormat="1"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</row>
    <row r="3058" spans="6:17" customFormat="1"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</row>
    <row r="3059" spans="6:17" customFormat="1"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</row>
    <row r="3060" spans="6:17" customFormat="1"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</row>
    <row r="3061" spans="6:17" customFormat="1"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</row>
    <row r="3062" spans="6:17" customFormat="1"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</row>
    <row r="3063" spans="6:17" customFormat="1"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</row>
    <row r="3064" spans="6:17" customFormat="1"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</row>
    <row r="3065" spans="6:17" customFormat="1"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</row>
    <row r="3066" spans="6:17" customFormat="1"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</row>
    <row r="3067" spans="6:17" customFormat="1"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</row>
    <row r="3068" spans="6:17" customFormat="1"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</row>
    <row r="3069" spans="6:17" customFormat="1"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</row>
    <row r="3070" spans="6:17" customFormat="1"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</row>
    <row r="3071" spans="6:17" customFormat="1"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</row>
    <row r="3072" spans="6:17" customFormat="1"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</row>
    <row r="3073" spans="6:17" customFormat="1"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</row>
    <row r="3074" spans="6:17" customFormat="1"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</row>
    <row r="3075" spans="6:17" customFormat="1"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</row>
    <row r="3076" spans="6:17" customFormat="1"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</row>
    <row r="3077" spans="6:17" customFormat="1"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</row>
    <row r="3078" spans="6:17" customFormat="1"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</row>
    <row r="3079" spans="6:17" customFormat="1"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</row>
    <row r="3080" spans="6:17" customFormat="1"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</row>
    <row r="3081" spans="6:17" customFormat="1"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</row>
    <row r="3082" spans="6:17" customFormat="1"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</row>
    <row r="3083" spans="6:17" customFormat="1"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</row>
    <row r="3084" spans="6:17" customFormat="1"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</row>
    <row r="3085" spans="6:17" customFormat="1"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</row>
    <row r="3086" spans="6:17" customFormat="1"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</row>
    <row r="3087" spans="6:17" customFormat="1"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</row>
    <row r="3088" spans="6:17" customFormat="1"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</row>
    <row r="3089" spans="6:17" customFormat="1"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</row>
    <row r="3090" spans="6:17" customFormat="1"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</row>
    <row r="3091" spans="6:17" customFormat="1"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</row>
    <row r="3092" spans="6:17" customFormat="1"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</row>
    <row r="3093" spans="6:17" customFormat="1"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</row>
    <row r="3094" spans="6:17" customFormat="1"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</row>
    <row r="3095" spans="6:17" customFormat="1"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</row>
    <row r="3096" spans="6:17" customFormat="1"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</row>
    <row r="3097" spans="6:17" customFormat="1"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</row>
    <row r="3098" spans="6:17" customFormat="1"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</row>
    <row r="3099" spans="6:17" customFormat="1"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</row>
    <row r="3100" spans="6:17" customFormat="1"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</row>
    <row r="3101" spans="6:17" customFormat="1"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</row>
    <row r="3102" spans="6:17" customFormat="1"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</row>
    <row r="3103" spans="6:17" customFormat="1"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</row>
    <row r="3104" spans="6:17" customFormat="1"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</row>
    <row r="3105" spans="6:17" customFormat="1"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</row>
    <row r="3106" spans="6:17" customFormat="1"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</row>
    <row r="3107" spans="6:17" customFormat="1"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</row>
    <row r="3108" spans="6:17" customFormat="1"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</row>
    <row r="3109" spans="6:17" customFormat="1"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</row>
    <row r="3110" spans="6:17" customFormat="1"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</row>
    <row r="3111" spans="6:17" customFormat="1"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</row>
    <row r="3112" spans="6:17" customFormat="1"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</row>
    <row r="3113" spans="6:17" customFormat="1"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</row>
    <row r="3114" spans="6:17" customFormat="1"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</row>
    <row r="3115" spans="6:17" customFormat="1"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</row>
    <row r="3116" spans="6:17" customFormat="1"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</row>
    <row r="3117" spans="6:17" customFormat="1"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</row>
    <row r="3118" spans="6:17" customFormat="1"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</row>
    <row r="3119" spans="6:17" customFormat="1"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</row>
    <row r="3120" spans="6:17" customFormat="1"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</row>
    <row r="3121" spans="6:17" customFormat="1"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</row>
    <row r="3122" spans="6:17" customFormat="1"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</row>
    <row r="3123" spans="6:17" customFormat="1"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</row>
    <row r="3124" spans="6:17" customFormat="1"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</row>
    <row r="3125" spans="6:17" customFormat="1"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</row>
    <row r="3126" spans="6:17" customFormat="1"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</row>
    <row r="3127" spans="6:17" customFormat="1"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</row>
    <row r="3128" spans="6:17" customFormat="1"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</row>
    <row r="3129" spans="6:17" customFormat="1"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</row>
    <row r="3130" spans="6:17" customFormat="1"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</row>
    <row r="3131" spans="6:17" customFormat="1"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</row>
    <row r="3132" spans="6:17" customFormat="1"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</row>
    <row r="3133" spans="6:17" customFormat="1"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</row>
    <row r="3134" spans="6:17" customFormat="1"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</row>
    <row r="3135" spans="6:17" customFormat="1"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</row>
    <row r="3136" spans="6:17" customFormat="1"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</row>
    <row r="3137" spans="6:17" customFormat="1"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</row>
    <row r="3138" spans="6:17" customFormat="1"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</row>
    <row r="3139" spans="6:17" customFormat="1"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</row>
    <row r="3140" spans="6:17" customFormat="1"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</row>
    <row r="3141" spans="6:17" customFormat="1"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</row>
    <row r="3142" spans="6:17" customFormat="1"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</row>
    <row r="3143" spans="6:17" customFormat="1"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</row>
    <row r="3144" spans="6:17" customFormat="1"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</row>
    <row r="3145" spans="6:17" customFormat="1"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</row>
    <row r="3146" spans="6:17" customFormat="1"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</row>
    <row r="3147" spans="6:17" customFormat="1"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</row>
    <row r="3148" spans="6:17" customFormat="1"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</row>
    <row r="3149" spans="6:17" customFormat="1"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</row>
    <row r="3150" spans="6:17" customFormat="1"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</row>
    <row r="3151" spans="6:17" customFormat="1"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</row>
    <row r="3152" spans="6:17" customFormat="1"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</row>
    <row r="3153" spans="6:17" customFormat="1"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</row>
    <row r="3154" spans="6:17" customFormat="1"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</row>
    <row r="3155" spans="6:17" customFormat="1"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</row>
    <row r="3156" spans="6:17" customFormat="1"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</row>
    <row r="3157" spans="6:17" customFormat="1"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</row>
    <row r="3158" spans="6:17" customFormat="1"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</row>
    <row r="3159" spans="6:17" customFormat="1"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</row>
    <row r="3160" spans="6:17" customFormat="1"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</row>
    <row r="3161" spans="6:17" customFormat="1"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</row>
    <row r="3162" spans="6:17" customFormat="1"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</row>
    <row r="3163" spans="6:17" customFormat="1"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</row>
    <row r="3164" spans="6:17" customFormat="1"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</row>
    <row r="3165" spans="6:17" customFormat="1"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</row>
    <row r="3166" spans="6:17" customFormat="1"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</row>
    <row r="3167" spans="6:17" customFormat="1"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</row>
    <row r="3168" spans="6:17" customFormat="1"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</row>
    <row r="3169" spans="6:17" customFormat="1"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</row>
    <row r="3170" spans="6:17" customFormat="1"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</row>
    <row r="3171" spans="6:17" customFormat="1"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</row>
    <row r="3172" spans="6:17" customFormat="1"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</row>
    <row r="3173" spans="6:17" customFormat="1"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</row>
    <row r="3174" spans="6:17" customFormat="1"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</row>
    <row r="3175" spans="6:17" customFormat="1"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</row>
    <row r="3176" spans="6:17" customFormat="1"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</row>
    <row r="3177" spans="6:17" customFormat="1"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</row>
    <row r="3178" spans="6:17" customFormat="1"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</row>
    <row r="3179" spans="6:17" customFormat="1"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</row>
    <row r="3180" spans="6:17" customFormat="1"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</row>
    <row r="3181" spans="6:17" customFormat="1"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</row>
    <row r="3182" spans="6:17" customFormat="1"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</row>
    <row r="3183" spans="6:17" customFormat="1"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</row>
    <row r="3184" spans="6:17" customFormat="1"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</row>
    <row r="3185" spans="6:17" customFormat="1"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</row>
    <row r="3186" spans="6:17" customFormat="1"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</row>
    <row r="3187" spans="6:17" customFormat="1"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</row>
    <row r="3188" spans="6:17" customFormat="1"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</row>
    <row r="3189" spans="6:17" customFormat="1"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</row>
    <row r="3190" spans="6:17" customFormat="1"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</row>
    <row r="3191" spans="6:17" customFormat="1"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</row>
    <row r="3192" spans="6:17" customFormat="1"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</row>
    <row r="3193" spans="6:17" customFormat="1"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</row>
    <row r="3194" spans="6:17" customFormat="1"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</row>
    <row r="3195" spans="6:17" customFormat="1"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</row>
    <row r="3196" spans="6:17" customFormat="1"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</row>
    <row r="3197" spans="6:17" customFormat="1"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</row>
    <row r="3198" spans="6:17" customFormat="1"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</row>
    <row r="3199" spans="6:17" customFormat="1"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</row>
    <row r="3200" spans="6:17" customFormat="1"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</row>
    <row r="3201" spans="6:17" customFormat="1"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</row>
    <row r="3202" spans="6:17" customFormat="1"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</row>
    <row r="3203" spans="6:17" customFormat="1"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</row>
    <row r="3204" spans="6:17" customFormat="1"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</row>
    <row r="3205" spans="6:17" customFormat="1"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</row>
    <row r="3206" spans="6:17" customFormat="1"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</row>
    <row r="3207" spans="6:17" customFormat="1"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</row>
    <row r="3208" spans="6:17" customFormat="1"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</row>
    <row r="3209" spans="6:17" customFormat="1"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</row>
    <row r="3210" spans="6:17" customFormat="1"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</row>
    <row r="3211" spans="6:17" customFormat="1"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</row>
    <row r="3212" spans="6:17" customFormat="1"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</row>
    <row r="3213" spans="6:17" customFormat="1"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</row>
    <row r="3214" spans="6:17" customFormat="1"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</row>
    <row r="3215" spans="6:17" customFormat="1"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</row>
    <row r="3216" spans="6:17" customFormat="1"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</row>
    <row r="3217" spans="6:17" customFormat="1"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</row>
    <row r="3218" spans="6:17" customFormat="1"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</row>
    <row r="3219" spans="6:17" customFormat="1"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</row>
    <row r="3220" spans="6:17" customFormat="1"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</row>
    <row r="3221" spans="6:17" customFormat="1"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</row>
    <row r="3222" spans="6:17" customFormat="1"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</row>
    <row r="3223" spans="6:17" customFormat="1"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</row>
    <row r="3224" spans="6:17" customFormat="1"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</row>
    <row r="3225" spans="6:17" customFormat="1"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</row>
    <row r="3226" spans="6:17" customFormat="1"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</row>
    <row r="3227" spans="6:17" customFormat="1"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</row>
    <row r="3228" spans="6:17" customFormat="1"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</row>
    <row r="3229" spans="6:17" customFormat="1"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</row>
    <row r="3230" spans="6:17" customFormat="1"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</row>
    <row r="3231" spans="6:17" customFormat="1"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</row>
    <row r="3232" spans="6:17" customFormat="1"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</row>
    <row r="3233" spans="6:17" customFormat="1"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</row>
    <row r="3234" spans="6:17" customFormat="1"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</row>
    <row r="3235" spans="6:17" customFormat="1"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</row>
    <row r="3236" spans="6:17" customFormat="1"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</row>
    <row r="3237" spans="6:17" customFormat="1"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</row>
    <row r="3238" spans="6:17" customFormat="1"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</row>
    <row r="3239" spans="6:17" customFormat="1"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</row>
    <row r="3240" spans="6:17" customFormat="1"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</row>
    <row r="3241" spans="6:17" customFormat="1"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</row>
    <row r="3242" spans="6:17" customFormat="1"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</row>
    <row r="3243" spans="6:17" customFormat="1"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</row>
    <row r="3244" spans="6:17" customFormat="1"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</row>
    <row r="3245" spans="6:17" customFormat="1"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</row>
    <row r="3246" spans="6:17" customFormat="1"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</row>
    <row r="3247" spans="6:17" customFormat="1"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</row>
    <row r="3248" spans="6:17" customFormat="1"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</row>
    <row r="3249" spans="6:17" customFormat="1"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</row>
    <row r="3250" spans="6:17" customFormat="1"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</row>
    <row r="3251" spans="6:17" customFormat="1"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</row>
    <row r="3252" spans="6:17" customFormat="1"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</row>
    <row r="3253" spans="6:17" customFormat="1"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</row>
    <row r="3254" spans="6:17" customFormat="1"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</row>
    <row r="3255" spans="6:17" customFormat="1"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</row>
    <row r="3256" spans="6:17" customFormat="1"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</row>
    <row r="3257" spans="6:17" customFormat="1"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</row>
    <row r="3258" spans="6:17" customFormat="1"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</row>
    <row r="3259" spans="6:17" customFormat="1"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</row>
    <row r="3260" spans="6:17" customFormat="1"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</row>
    <row r="3261" spans="6:17" customFormat="1"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</row>
    <row r="3262" spans="6:17" customFormat="1"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</row>
    <row r="3263" spans="6:17" customFormat="1"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</row>
    <row r="3264" spans="6:17" customFormat="1"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</row>
    <row r="3265" spans="6:17" customFormat="1"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</row>
    <row r="3266" spans="6:17" customFormat="1"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</row>
    <row r="3267" spans="6:17" customFormat="1"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</row>
    <row r="3268" spans="6:17" customFormat="1"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</row>
    <row r="3269" spans="6:17" customFormat="1"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</row>
    <row r="3270" spans="6:17" customFormat="1"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</row>
    <row r="3271" spans="6:17" customFormat="1"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</row>
    <row r="3272" spans="6:17" customFormat="1"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</row>
    <row r="3273" spans="6:17" customFormat="1"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</row>
    <row r="3274" spans="6:17" customFormat="1"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</row>
    <row r="3275" spans="6:17" customFormat="1"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</row>
    <row r="3276" spans="6:17" customFormat="1"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</row>
    <row r="3277" spans="6:17" customFormat="1"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</row>
    <row r="3278" spans="6:17" customFormat="1"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</row>
    <row r="3279" spans="6:17" customFormat="1"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</row>
    <row r="3280" spans="6:17" customFormat="1"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</row>
    <row r="3281" spans="6:17" customFormat="1"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</row>
    <row r="3282" spans="6:17" customFormat="1"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</row>
    <row r="3283" spans="6:17" customFormat="1"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</row>
    <row r="3284" spans="6:17" customFormat="1"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</row>
    <row r="3285" spans="6:17" customFormat="1"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</row>
    <row r="3286" spans="6:17" customFormat="1"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</row>
    <row r="3287" spans="6:17" customFormat="1"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</row>
    <row r="3288" spans="6:17" customFormat="1"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</row>
    <row r="3289" spans="6:17" customFormat="1"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</row>
    <row r="3290" spans="6:17" customFormat="1"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</row>
    <row r="3291" spans="6:17" customFormat="1"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</row>
    <row r="3292" spans="6:17" customFormat="1"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</row>
    <row r="3293" spans="6:17" customFormat="1"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</row>
    <row r="3294" spans="6:17" customFormat="1"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</row>
    <row r="3295" spans="6:17" customFormat="1"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</row>
    <row r="3296" spans="6:17" customFormat="1"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</row>
    <row r="3297" spans="6:17" customFormat="1"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</row>
    <row r="3298" spans="6:17" customFormat="1"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</row>
    <row r="3299" spans="6:17" customFormat="1"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</row>
    <row r="3300" spans="6:17" customFormat="1"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</row>
    <row r="3301" spans="6:17" customFormat="1"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</row>
    <row r="3302" spans="6:17" customFormat="1"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</row>
    <row r="3303" spans="6:17" customFormat="1"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</row>
    <row r="3304" spans="6:17" customFormat="1"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</row>
    <row r="3305" spans="6:17" customFormat="1"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</row>
    <row r="3306" spans="6:17" customFormat="1"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</row>
    <row r="3307" spans="6:17" customFormat="1"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</row>
    <row r="3308" spans="6:17" customFormat="1"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</row>
    <row r="3309" spans="6:17" customFormat="1"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</row>
    <row r="3310" spans="6:17" customFormat="1"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</row>
    <row r="3311" spans="6:17" customFormat="1"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</row>
    <row r="3312" spans="6:17" customFormat="1"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</row>
    <row r="3313" spans="6:17" customFormat="1"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</row>
    <row r="3314" spans="6:17" customFormat="1"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</row>
    <row r="3315" spans="6:17" customFormat="1"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</row>
    <row r="3316" spans="6:17" customFormat="1"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</row>
    <row r="3317" spans="6:17" customFormat="1"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</row>
    <row r="3318" spans="6:17" customFormat="1"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</row>
    <row r="3319" spans="6:17" customFormat="1"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</row>
    <row r="3320" spans="6:17" customFormat="1"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</row>
    <row r="3321" spans="6:17" customFormat="1"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</row>
    <row r="3322" spans="6:17" customFormat="1"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</row>
    <row r="3323" spans="6:17" customFormat="1"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</row>
    <row r="3324" spans="6:17" customFormat="1"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</row>
    <row r="3325" spans="6:17" customFormat="1"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</row>
    <row r="3326" spans="6:17" customFormat="1"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</row>
    <row r="3327" spans="6:17" customFormat="1"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</row>
    <row r="3328" spans="6:17" customFormat="1"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</row>
    <row r="3329" spans="6:17" customFormat="1"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</row>
    <row r="3330" spans="6:17" customFormat="1"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</row>
    <row r="3331" spans="6:17" customFormat="1"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</row>
    <row r="3332" spans="6:17" customFormat="1"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</row>
    <row r="3333" spans="6:17" customFormat="1"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  <c r="Q3333" s="58"/>
    </row>
    <row r="3334" spans="6:17" customFormat="1"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  <c r="Q3334" s="58"/>
    </row>
    <row r="3335" spans="6:17" customFormat="1"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  <c r="Q3335" s="58"/>
    </row>
    <row r="3336" spans="6:17" customFormat="1"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  <c r="Q3336" s="58"/>
    </row>
    <row r="3337" spans="6:17" customFormat="1"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  <c r="Q3337" s="58"/>
    </row>
    <row r="3338" spans="6:17" customFormat="1"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  <c r="Q3338" s="58"/>
    </row>
    <row r="3339" spans="6:17" customFormat="1"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</row>
    <row r="3340" spans="6:17" customFormat="1"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  <c r="Q3340" s="58"/>
    </row>
    <row r="3341" spans="6:17" customFormat="1"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  <c r="Q3341" s="58"/>
    </row>
    <row r="3342" spans="6:17" customFormat="1"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  <c r="Q3342" s="58"/>
    </row>
    <row r="3343" spans="6:17" customFormat="1"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  <c r="Q3343" s="58"/>
    </row>
    <row r="3344" spans="6:17" customFormat="1"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  <c r="Q3344" s="58"/>
    </row>
    <row r="3345" spans="6:17" customFormat="1"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  <c r="Q3345" s="58"/>
    </row>
    <row r="3346" spans="6:17" customFormat="1"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  <c r="Q3346" s="58"/>
    </row>
    <row r="3347" spans="6:17" customFormat="1"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  <c r="Q3347" s="58"/>
    </row>
    <row r="3348" spans="6:17" customFormat="1"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  <c r="Q3348" s="58"/>
    </row>
    <row r="3349" spans="6:17" customFormat="1"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  <c r="Q3349" s="58"/>
    </row>
    <row r="3350" spans="6:17" customFormat="1"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  <c r="Q3350" s="58"/>
    </row>
    <row r="3351" spans="6:17" customFormat="1"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  <c r="Q3351" s="58"/>
    </row>
    <row r="3352" spans="6:17" customFormat="1"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  <c r="Q3352" s="58"/>
    </row>
    <row r="3353" spans="6:17" customFormat="1"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  <c r="Q3353" s="58"/>
    </row>
    <row r="3354" spans="6:17" customFormat="1"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  <c r="Q3354" s="58"/>
    </row>
    <row r="3355" spans="6:17" customFormat="1"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  <c r="Q3355" s="58"/>
    </row>
    <row r="3356" spans="6:17" customFormat="1"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  <c r="Q3356" s="58"/>
    </row>
    <row r="3357" spans="6:17" customFormat="1"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  <c r="Q3357" s="58"/>
    </row>
    <row r="3358" spans="6:17" customFormat="1"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  <c r="Q3358" s="58"/>
    </row>
    <row r="3359" spans="6:17" customFormat="1"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  <c r="Q3359" s="58"/>
    </row>
    <row r="3360" spans="6:17" customFormat="1"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  <c r="Q3360" s="58"/>
    </row>
    <row r="3361" spans="6:17" customFormat="1"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  <c r="Q3361" s="58"/>
    </row>
    <row r="3362" spans="6:17" customFormat="1"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  <c r="Q3362" s="58"/>
    </row>
    <row r="3363" spans="6:17" customFormat="1"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  <c r="Q3363" s="58"/>
    </row>
    <row r="3364" spans="6:17" customFormat="1"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  <c r="Q3364" s="58"/>
    </row>
    <row r="3365" spans="6:17" customFormat="1"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  <c r="Q3365" s="58"/>
    </row>
    <row r="3366" spans="6:17" customFormat="1"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  <c r="Q3366" s="58"/>
    </row>
    <row r="3367" spans="6:17" customFormat="1"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  <c r="Q3367" s="58"/>
    </row>
    <row r="3368" spans="6:17" customFormat="1"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  <c r="Q3368" s="58"/>
    </row>
    <row r="3369" spans="6:17" customFormat="1"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  <c r="Q3369" s="58"/>
    </row>
    <row r="3370" spans="6:17" customFormat="1"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  <c r="Q3370" s="58"/>
    </row>
    <row r="3371" spans="6:17" customFormat="1"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  <c r="Q3371" s="58"/>
    </row>
    <row r="3372" spans="6:17" customFormat="1"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  <c r="Q3372" s="58"/>
    </row>
    <row r="3373" spans="6:17" customFormat="1"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  <c r="Q3373" s="58"/>
    </row>
    <row r="3374" spans="6:17" customFormat="1"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  <c r="Q3374" s="58"/>
    </row>
    <row r="3375" spans="6:17" customFormat="1"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  <c r="Q3375" s="58"/>
    </row>
    <row r="3376" spans="6:17" customFormat="1"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  <c r="Q3376" s="58"/>
    </row>
    <row r="3377" spans="6:17" customFormat="1"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  <c r="Q3377" s="58"/>
    </row>
    <row r="3378" spans="6:17" customFormat="1"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  <c r="Q3378" s="58"/>
    </row>
    <row r="3379" spans="6:17" customFormat="1"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  <c r="Q3379" s="58"/>
    </row>
    <row r="3380" spans="6:17" customFormat="1"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  <c r="Q3380" s="58"/>
    </row>
    <row r="3381" spans="6:17" customFormat="1"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  <c r="Q3381" s="58"/>
    </row>
    <row r="3382" spans="6:17" customFormat="1"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  <c r="Q3382" s="58"/>
    </row>
    <row r="3383" spans="6:17" customFormat="1"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  <c r="Q3383" s="58"/>
    </row>
    <row r="3384" spans="6:17" customFormat="1"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  <c r="Q3384" s="58"/>
    </row>
    <row r="3385" spans="6:17" customFormat="1"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  <c r="Q3385" s="58"/>
    </row>
    <row r="3386" spans="6:17" customFormat="1"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  <c r="Q3386" s="58"/>
    </row>
    <row r="3387" spans="6:17" customFormat="1"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  <c r="Q3387" s="58"/>
    </row>
    <row r="3388" spans="6:17" customFormat="1"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  <c r="Q3388" s="58"/>
    </row>
    <row r="3389" spans="6:17" customFormat="1"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  <c r="Q3389" s="58"/>
    </row>
    <row r="3390" spans="6:17" customFormat="1"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  <c r="Q3390" s="58"/>
    </row>
    <row r="3391" spans="6:17" customFormat="1"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  <c r="Q3391" s="58"/>
    </row>
    <row r="3392" spans="6:17" customFormat="1"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  <c r="Q3392" s="58"/>
    </row>
    <row r="3393" spans="6:17" customFormat="1"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  <c r="Q3393" s="58"/>
    </row>
    <row r="3394" spans="6:17" customFormat="1"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  <c r="Q3394" s="58"/>
    </row>
    <row r="3395" spans="6:17" customFormat="1"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  <c r="Q3395" s="58"/>
    </row>
    <row r="3396" spans="6:17" customFormat="1"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  <c r="Q3396" s="58"/>
    </row>
    <row r="3397" spans="6:17" customFormat="1"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  <c r="Q3397" s="58"/>
    </row>
    <row r="3398" spans="6:17" customFormat="1"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  <c r="Q3398" s="58"/>
    </row>
    <row r="3399" spans="6:17" customFormat="1"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  <c r="Q3399" s="58"/>
    </row>
    <row r="3400" spans="6:17" customFormat="1"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  <c r="Q3400" s="58"/>
    </row>
    <row r="3401" spans="6:17" customFormat="1"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  <c r="Q3401" s="58"/>
    </row>
    <row r="3402" spans="6:17" customFormat="1"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  <c r="Q3402" s="58"/>
    </row>
    <row r="3403" spans="6:17" customFormat="1"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  <c r="Q3403" s="58"/>
    </row>
    <row r="3404" spans="6:17" customFormat="1"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  <c r="Q3404" s="58"/>
    </row>
    <row r="3405" spans="6:17" customFormat="1"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  <c r="Q3405" s="58"/>
    </row>
    <row r="3406" spans="6:17" customFormat="1"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  <c r="Q3406" s="58"/>
    </row>
    <row r="3407" spans="6:17" customFormat="1"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  <c r="Q3407" s="58"/>
    </row>
    <row r="3408" spans="6:17" customFormat="1"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  <c r="Q3408" s="58"/>
    </row>
    <row r="3409" spans="6:17" customFormat="1"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  <c r="Q3409" s="58"/>
    </row>
    <row r="3410" spans="6:17" customFormat="1"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  <c r="Q3410" s="58"/>
    </row>
    <row r="3411" spans="6:17" customFormat="1"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  <c r="Q3411" s="58"/>
    </row>
    <row r="3412" spans="6:17" customFormat="1"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  <c r="Q3412" s="58"/>
    </row>
    <row r="3413" spans="6:17" customFormat="1"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  <c r="Q3413" s="58"/>
    </row>
    <row r="3414" spans="6:17" customFormat="1"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  <c r="Q3414" s="58"/>
    </row>
    <row r="3415" spans="6:17" customFormat="1"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  <c r="Q3415" s="58"/>
    </row>
    <row r="3416" spans="6:17" customFormat="1"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  <c r="Q3416" s="58"/>
    </row>
    <row r="3417" spans="6:17" customFormat="1"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  <c r="Q3417" s="58"/>
    </row>
    <row r="3418" spans="6:17" customFormat="1"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  <c r="Q3418" s="58"/>
    </row>
    <row r="3419" spans="6:17" customFormat="1"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  <c r="Q3419" s="58"/>
    </row>
    <row r="3420" spans="6:17" customFormat="1"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  <c r="Q3420" s="58"/>
    </row>
    <row r="3421" spans="6:17" customFormat="1"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  <c r="Q3421" s="58"/>
    </row>
    <row r="3422" spans="6:17" customFormat="1">
      <c r="F3422" s="58"/>
      <c r="G3422" s="58"/>
      <c r="H3422" s="58"/>
      <c r="I3422" s="58"/>
      <c r="J3422" s="58"/>
      <c r="K3422" s="58"/>
      <c r="L3422" s="58"/>
      <c r="M3422" s="58"/>
      <c r="N3422" s="58"/>
      <c r="O3422" s="58"/>
      <c r="P3422" s="58"/>
      <c r="Q3422" s="58"/>
    </row>
    <row r="3423" spans="6:17" customFormat="1">
      <c r="F3423" s="58"/>
      <c r="G3423" s="58"/>
      <c r="H3423" s="58"/>
      <c r="I3423" s="58"/>
      <c r="J3423" s="58"/>
      <c r="K3423" s="58"/>
      <c r="L3423" s="58"/>
      <c r="M3423" s="58"/>
      <c r="N3423" s="58"/>
      <c r="O3423" s="58"/>
      <c r="P3423" s="58"/>
      <c r="Q3423" s="58"/>
    </row>
    <row r="3424" spans="6:17" customFormat="1">
      <c r="F3424" s="58"/>
      <c r="G3424" s="58"/>
      <c r="H3424" s="58"/>
      <c r="I3424" s="58"/>
      <c r="J3424" s="58"/>
      <c r="K3424" s="58"/>
      <c r="L3424" s="58"/>
      <c r="M3424" s="58"/>
      <c r="N3424" s="58"/>
      <c r="O3424" s="58"/>
      <c r="P3424" s="58"/>
      <c r="Q3424" s="58"/>
    </row>
    <row r="3425" spans="6:17" customFormat="1">
      <c r="F3425" s="58"/>
      <c r="G3425" s="58"/>
      <c r="H3425" s="58"/>
      <c r="I3425" s="58"/>
      <c r="J3425" s="58"/>
      <c r="K3425" s="58"/>
      <c r="L3425" s="58"/>
      <c r="M3425" s="58"/>
      <c r="N3425" s="58"/>
      <c r="O3425" s="58"/>
      <c r="P3425" s="58"/>
      <c r="Q3425" s="58"/>
    </row>
    <row r="3426" spans="6:17" customFormat="1">
      <c r="F3426" s="58"/>
      <c r="G3426" s="58"/>
      <c r="H3426" s="58"/>
      <c r="I3426" s="58"/>
      <c r="J3426" s="58"/>
      <c r="K3426" s="58"/>
      <c r="L3426" s="58"/>
      <c r="M3426" s="58"/>
      <c r="N3426" s="58"/>
      <c r="O3426" s="58"/>
      <c r="P3426" s="58"/>
      <c r="Q3426" s="58"/>
    </row>
    <row r="3427" spans="6:17" customFormat="1">
      <c r="F3427" s="58"/>
      <c r="G3427" s="58"/>
      <c r="H3427" s="58"/>
      <c r="I3427" s="58"/>
      <c r="J3427" s="58"/>
      <c r="K3427" s="58"/>
      <c r="L3427" s="58"/>
      <c r="M3427" s="58"/>
      <c r="N3427" s="58"/>
      <c r="O3427" s="58"/>
      <c r="P3427" s="58"/>
      <c r="Q3427" s="58"/>
    </row>
    <row r="3428" spans="6:17" customFormat="1">
      <c r="F3428" s="58"/>
      <c r="G3428" s="58"/>
      <c r="H3428" s="58"/>
      <c r="I3428" s="58"/>
      <c r="J3428" s="58"/>
      <c r="K3428" s="58"/>
      <c r="L3428" s="58"/>
      <c r="M3428" s="58"/>
      <c r="N3428" s="58"/>
      <c r="O3428" s="58"/>
      <c r="P3428" s="58"/>
      <c r="Q3428" s="58"/>
    </row>
    <row r="3429" spans="6:17" customFormat="1">
      <c r="F3429" s="58"/>
      <c r="G3429" s="58"/>
      <c r="H3429" s="58"/>
      <c r="I3429" s="58"/>
      <c r="J3429" s="58"/>
      <c r="K3429" s="58"/>
      <c r="L3429" s="58"/>
      <c r="M3429" s="58"/>
      <c r="N3429" s="58"/>
      <c r="O3429" s="58"/>
      <c r="P3429" s="58"/>
      <c r="Q3429" s="58"/>
    </row>
    <row r="3430" spans="6:17" customFormat="1">
      <c r="F3430" s="58"/>
      <c r="G3430" s="58"/>
      <c r="H3430" s="58"/>
      <c r="I3430" s="58"/>
      <c r="J3430" s="58"/>
      <c r="K3430" s="58"/>
      <c r="L3430" s="58"/>
      <c r="M3430" s="58"/>
      <c r="N3430" s="58"/>
      <c r="O3430" s="58"/>
      <c r="P3430" s="58"/>
      <c r="Q3430" s="58"/>
    </row>
  </sheetData>
  <mergeCells count="80">
    <mergeCell ref="A31:Q31"/>
    <mergeCell ref="A35:Q35"/>
    <mergeCell ref="Q22:Q24"/>
    <mergeCell ref="J23:J24"/>
    <mergeCell ref="K23:M23"/>
    <mergeCell ref="J22:M22"/>
    <mergeCell ref="P22:P24"/>
    <mergeCell ref="F23:F24"/>
    <mergeCell ref="A39:Q39"/>
    <mergeCell ref="F22:I22"/>
    <mergeCell ref="G23:I23"/>
    <mergeCell ref="O22:O24"/>
    <mergeCell ref="N22:N24"/>
    <mergeCell ref="A22:A24"/>
    <mergeCell ref="C22:C24"/>
    <mergeCell ref="D22:D24"/>
    <mergeCell ref="E22:E24"/>
    <mergeCell ref="B22:B24"/>
    <mergeCell ref="A26:Q26"/>
    <mergeCell ref="A27:Q27"/>
    <mergeCell ref="A41:Q41"/>
    <mergeCell ref="A46:Q46"/>
    <mergeCell ref="A47:Q47"/>
    <mergeCell ref="A58:Q58"/>
    <mergeCell ref="A62:Q62"/>
    <mergeCell ref="A60:Q60"/>
    <mergeCell ref="A75:Q75"/>
    <mergeCell ref="A203:I203"/>
    <mergeCell ref="A204:I204"/>
    <mergeCell ref="A193:I193"/>
    <mergeCell ref="A194:I194"/>
    <mergeCell ref="A195:I195"/>
    <mergeCell ref="A196:I196"/>
    <mergeCell ref="A192:I192"/>
    <mergeCell ref="A76:Q76"/>
    <mergeCell ref="A98:Q98"/>
    <mergeCell ref="A112:Q112"/>
    <mergeCell ref="A124:Q124"/>
    <mergeCell ref="A133:Q133"/>
    <mergeCell ref="A136:Q136"/>
    <mergeCell ref="A142:Q142"/>
    <mergeCell ref="A150:Q150"/>
    <mergeCell ref="J16:K16"/>
    <mergeCell ref="J17:K17"/>
    <mergeCell ref="A217:Q217"/>
    <mergeCell ref="A205:I205"/>
    <mergeCell ref="A206:I206"/>
    <mergeCell ref="A207:I207"/>
    <mergeCell ref="A208:I208"/>
    <mergeCell ref="A209:I209"/>
    <mergeCell ref="A210:I210"/>
    <mergeCell ref="A199:I199"/>
    <mergeCell ref="A197:I197"/>
    <mergeCell ref="A198:I198"/>
    <mergeCell ref="A211:I211"/>
    <mergeCell ref="A212:I212"/>
    <mergeCell ref="A213:I213"/>
    <mergeCell ref="A200:I200"/>
    <mergeCell ref="A247:Q247"/>
    <mergeCell ref="A248:Q248"/>
    <mergeCell ref="A250:Q250"/>
    <mergeCell ref="A251:Q251"/>
    <mergeCell ref="J18:K18"/>
    <mergeCell ref="A233:Q233"/>
    <mergeCell ref="A234:Q234"/>
    <mergeCell ref="A236:Q236"/>
    <mergeCell ref="A241:Q241"/>
    <mergeCell ref="A242:Q242"/>
    <mergeCell ref="A228:Q228"/>
    <mergeCell ref="A201:I201"/>
    <mergeCell ref="A153:Q153"/>
    <mergeCell ref="A166:Q166"/>
    <mergeCell ref="A169:Q169"/>
    <mergeCell ref="A202:I202"/>
    <mergeCell ref="A244:Q244"/>
    <mergeCell ref="A218:Q218"/>
    <mergeCell ref="A220:Q220"/>
    <mergeCell ref="A221:Q221"/>
    <mergeCell ref="A225:Q225"/>
    <mergeCell ref="A226:Q226"/>
  </mergeCells>
  <pageMargins left="0.23622047244094491" right="0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69"/>
  <sheetViews>
    <sheetView showGridLines="0" topLeftCell="A52" zoomScaleSheetLayoutView="75" workbookViewId="0">
      <selection activeCell="E7" sqref="E7"/>
    </sheetView>
  </sheetViews>
  <sheetFormatPr defaultRowHeight="12" outlineLevelRow="2"/>
  <cols>
    <col min="1" max="1" width="4.5703125" style="57" customWidth="1"/>
    <col min="2" max="2" width="14.42578125" style="56" customWidth="1"/>
    <col min="3" max="3" width="40.7109375" style="55" customWidth="1"/>
    <col min="4" max="4" width="12.7109375" style="54" customWidth="1"/>
    <col min="5" max="5" width="10.5703125" style="54" customWidth="1"/>
    <col min="6" max="6" width="8.140625" style="110" customWidth="1"/>
    <col min="7" max="7" width="7.140625" style="110" customWidth="1"/>
    <col min="8" max="8" width="8.85546875" style="110" customWidth="1"/>
    <col min="9" max="9" width="7.140625" style="110" customWidth="1"/>
    <col min="10" max="10" width="8.140625" style="110" customWidth="1"/>
    <col min="11" max="11" width="7.140625" style="110" customWidth="1"/>
    <col min="12" max="12" width="8.42578125" style="110" customWidth="1"/>
    <col min="13" max="13" width="7.140625" style="110" customWidth="1"/>
    <col min="14" max="16384" width="9.140625" style="111"/>
  </cols>
  <sheetData>
    <row r="1" spans="1:14" outlineLevel="2">
      <c r="A1" s="109" t="s">
        <v>366</v>
      </c>
      <c r="J1" s="109" t="s">
        <v>365</v>
      </c>
    </row>
    <row r="2" spans="1:14" outlineLevel="1">
      <c r="A2" s="98"/>
      <c r="J2" s="98"/>
    </row>
    <row r="3" spans="1:14" outlineLevel="1">
      <c r="A3" s="98"/>
      <c r="J3" s="98"/>
    </row>
    <row r="4" spans="1:14" outlineLevel="1">
      <c r="A4" s="98" t="s">
        <v>421</v>
      </c>
      <c r="J4" s="98" t="s">
        <v>421</v>
      </c>
    </row>
    <row r="5" spans="1:14" outlineLevel="1">
      <c r="A5" s="98" t="s">
        <v>363</v>
      </c>
      <c r="J5" s="98" t="s">
        <v>422</v>
      </c>
    </row>
    <row r="6" spans="1:14" outlineLevel="1">
      <c r="A6" s="98"/>
      <c r="J6" s="98"/>
    </row>
    <row r="7" spans="1:14">
      <c r="C7" s="102"/>
      <c r="D7" s="112"/>
      <c r="E7" s="113" t="s">
        <v>414</v>
      </c>
      <c r="F7" s="114"/>
      <c r="G7" s="114"/>
      <c r="H7" s="112"/>
      <c r="I7" s="114"/>
      <c r="J7" s="114"/>
    </row>
    <row r="8" spans="1:14">
      <c r="C8" s="98"/>
      <c r="D8" s="57"/>
      <c r="E8" s="115" t="s">
        <v>9</v>
      </c>
      <c r="F8" s="114"/>
      <c r="G8" s="114"/>
      <c r="I8" s="115"/>
    </row>
    <row r="9" spans="1:14">
      <c r="C9" s="98"/>
      <c r="D9" s="57"/>
      <c r="E9" s="115"/>
      <c r="F9" s="114"/>
      <c r="G9" s="114"/>
      <c r="I9" s="115"/>
    </row>
    <row r="10" spans="1:14">
      <c r="C10" s="98"/>
      <c r="D10" s="116" t="s">
        <v>498</v>
      </c>
    </row>
    <row r="11" spans="1:14">
      <c r="C11" s="98"/>
      <c r="D11" s="57" t="s">
        <v>360</v>
      </c>
      <c r="I11" s="116"/>
    </row>
    <row r="12" spans="1:14">
      <c r="C12" s="100"/>
      <c r="D12" s="57"/>
      <c r="E12" s="101"/>
      <c r="F12" s="117"/>
      <c r="G12" s="117"/>
      <c r="I12" s="57"/>
    </row>
    <row r="13" spans="1:14">
      <c r="B13" s="117" t="s">
        <v>359</v>
      </c>
      <c r="C13" s="99" t="s">
        <v>562</v>
      </c>
      <c r="D13" s="118"/>
      <c r="E13" s="119"/>
      <c r="F13" s="120"/>
      <c r="G13" s="120"/>
      <c r="H13" s="121"/>
      <c r="I13" s="121"/>
      <c r="J13" s="121"/>
    </row>
    <row r="14" spans="1:14">
      <c r="C14" s="102"/>
      <c r="D14" s="57"/>
      <c r="E14" s="115" t="s">
        <v>358</v>
      </c>
      <c r="G14" s="114"/>
      <c r="H14" s="57"/>
      <c r="I14" s="114"/>
      <c r="J14" s="114"/>
    </row>
    <row r="15" spans="1:14">
      <c r="A15" s="104"/>
      <c r="B15" s="105"/>
      <c r="C15" s="98"/>
      <c r="D15" s="57"/>
      <c r="E15" s="122"/>
    </row>
    <row r="16" spans="1:14">
      <c r="C16" s="123" t="s">
        <v>357</v>
      </c>
      <c r="D16" s="57"/>
      <c r="E16" s="57"/>
      <c r="I16" s="123"/>
      <c r="J16" s="123"/>
      <c r="N16" s="124"/>
    </row>
    <row r="17" spans="1:13">
      <c r="C17" s="123" t="s">
        <v>425</v>
      </c>
      <c r="D17" s="110"/>
      <c r="E17" s="162">
        <f>J69</f>
        <v>8394.9756877186519</v>
      </c>
      <c r="F17" s="163"/>
      <c r="G17" s="98" t="s">
        <v>352</v>
      </c>
      <c r="I17" s="123"/>
      <c r="J17" s="123"/>
    </row>
    <row r="18" spans="1:13" outlineLevel="1">
      <c r="C18" s="123" t="s">
        <v>427</v>
      </c>
      <c r="D18" s="110"/>
      <c r="E18" s="166">
        <f>J67</f>
        <v>200.16292763763579</v>
      </c>
      <c r="F18" s="167"/>
      <c r="G18" s="98" t="s">
        <v>352</v>
      </c>
      <c r="I18" s="123"/>
      <c r="J18" s="123"/>
    </row>
    <row r="19" spans="1:13" outlineLevel="1">
      <c r="C19" s="123" t="s">
        <v>429</v>
      </c>
      <c r="D19" s="110"/>
      <c r="E19" s="162">
        <f>J68</f>
        <v>8194.8127600810167</v>
      </c>
      <c r="F19" s="163"/>
      <c r="G19" s="98" t="s">
        <v>352</v>
      </c>
      <c r="I19" s="123"/>
      <c r="J19" s="123"/>
    </row>
    <row r="20" spans="1:13">
      <c r="C20" s="123" t="s">
        <v>354</v>
      </c>
      <c r="D20" s="57"/>
      <c r="E20" s="162">
        <f>(K69+M69)</f>
        <v>1905.2215835021175</v>
      </c>
      <c r="F20" s="164"/>
      <c r="G20" s="98" t="s">
        <v>352</v>
      </c>
      <c r="I20" s="123"/>
      <c r="J20" s="123"/>
    </row>
    <row r="21" spans="1:13" outlineLevel="1">
      <c r="C21" s="123" t="s">
        <v>351</v>
      </c>
      <c r="D21" s="57"/>
      <c r="E21" s="165" t="s">
        <v>432</v>
      </c>
      <c r="F21" s="163"/>
      <c r="G21" s="98" t="s">
        <v>349</v>
      </c>
      <c r="I21" s="123"/>
      <c r="J21" s="123"/>
    </row>
    <row r="22" spans="1:13">
      <c r="C22" s="122" t="s">
        <v>433</v>
      </c>
      <c r="D22" s="57"/>
      <c r="E22" s="57"/>
    </row>
    <row r="23" spans="1:13">
      <c r="C23" s="98"/>
      <c r="D23" s="57"/>
      <c r="E23" s="57"/>
    </row>
    <row r="24" spans="1:13" ht="12.75" customHeight="1">
      <c r="A24" s="154" t="s">
        <v>11</v>
      </c>
      <c r="B24" s="156" t="s">
        <v>347</v>
      </c>
      <c r="C24" s="154" t="s">
        <v>346</v>
      </c>
      <c r="D24" s="154" t="s">
        <v>345</v>
      </c>
      <c r="E24" s="154" t="s">
        <v>344</v>
      </c>
      <c r="F24" s="154" t="s">
        <v>343</v>
      </c>
      <c r="G24" s="155"/>
      <c r="H24" s="155"/>
      <c r="I24" s="155"/>
      <c r="J24" s="154" t="s">
        <v>342</v>
      </c>
      <c r="K24" s="155"/>
      <c r="L24" s="155"/>
      <c r="M24" s="155"/>
    </row>
    <row r="25" spans="1:13" ht="13.5" customHeight="1">
      <c r="A25" s="155"/>
      <c r="B25" s="157"/>
      <c r="C25" s="154"/>
      <c r="D25" s="154"/>
      <c r="E25" s="154"/>
      <c r="F25" s="154" t="s">
        <v>337</v>
      </c>
      <c r="G25" s="154" t="s">
        <v>336</v>
      </c>
      <c r="H25" s="155"/>
      <c r="I25" s="155"/>
      <c r="J25" s="154" t="s">
        <v>337</v>
      </c>
      <c r="K25" s="154" t="s">
        <v>336</v>
      </c>
      <c r="L25" s="155"/>
      <c r="M25" s="155"/>
    </row>
    <row r="26" spans="1:13">
      <c r="A26" s="155"/>
      <c r="B26" s="157"/>
      <c r="C26" s="154"/>
      <c r="D26" s="154"/>
      <c r="E26" s="154"/>
      <c r="F26" s="155"/>
      <c r="G26" s="69" t="s">
        <v>335</v>
      </c>
      <c r="H26" s="69" t="s">
        <v>434</v>
      </c>
      <c r="I26" s="69" t="s">
        <v>333</v>
      </c>
      <c r="J26" s="155"/>
      <c r="K26" s="69" t="s">
        <v>335</v>
      </c>
      <c r="L26" s="69" t="s">
        <v>434</v>
      </c>
      <c r="M26" s="69" t="s">
        <v>333</v>
      </c>
    </row>
    <row r="27" spans="1:13">
      <c r="A27" s="66">
        <v>1</v>
      </c>
      <c r="B27" s="70">
        <v>2</v>
      </c>
      <c r="C27" s="69">
        <v>3</v>
      </c>
      <c r="D27" s="69">
        <v>4</v>
      </c>
      <c r="E27" s="63">
        <v>5</v>
      </c>
      <c r="F27" s="68">
        <v>6</v>
      </c>
      <c r="G27" s="68">
        <v>7</v>
      </c>
      <c r="H27" s="68">
        <v>8</v>
      </c>
      <c r="I27" s="68">
        <v>9</v>
      </c>
      <c r="J27" s="68">
        <v>10</v>
      </c>
      <c r="K27" s="68">
        <v>11</v>
      </c>
      <c r="L27" s="68">
        <v>12</v>
      </c>
      <c r="M27" s="68">
        <v>13</v>
      </c>
    </row>
    <row r="28" spans="1:13" ht="19.149999999999999" customHeight="1">
      <c r="A28" s="153" t="s">
        <v>435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</row>
    <row r="29" spans="1:13" ht="24">
      <c r="A29" s="66">
        <v>1</v>
      </c>
      <c r="B29" s="65" t="s">
        <v>436</v>
      </c>
      <c r="C29" s="64" t="s">
        <v>437</v>
      </c>
      <c r="D29" s="63" t="s">
        <v>438</v>
      </c>
      <c r="E29" s="66">
        <v>0.08</v>
      </c>
      <c r="F29" s="125">
        <v>748.16</v>
      </c>
      <c r="G29" s="125">
        <v>391.84</v>
      </c>
      <c r="H29" s="125">
        <v>19.739999999999998</v>
      </c>
      <c r="I29" s="125">
        <v>0.41</v>
      </c>
      <c r="J29" s="125">
        <v>59.85</v>
      </c>
      <c r="K29" s="125">
        <v>31.35</v>
      </c>
      <c r="L29" s="125">
        <v>1.58</v>
      </c>
      <c r="M29" s="125">
        <v>0.03</v>
      </c>
    </row>
    <row r="30" spans="1:13" ht="24">
      <c r="A30" s="66">
        <v>2</v>
      </c>
      <c r="B30" s="65" t="s">
        <v>439</v>
      </c>
      <c r="C30" s="64" t="s">
        <v>440</v>
      </c>
      <c r="D30" s="63" t="s">
        <v>438</v>
      </c>
      <c r="E30" s="66">
        <v>0.06</v>
      </c>
      <c r="F30" s="125">
        <v>785.06</v>
      </c>
      <c r="G30" s="125">
        <v>435.49</v>
      </c>
      <c r="H30" s="125">
        <v>22.16</v>
      </c>
      <c r="I30" s="125">
        <v>0.54</v>
      </c>
      <c r="J30" s="125">
        <v>47.1</v>
      </c>
      <c r="K30" s="125">
        <v>26.13</v>
      </c>
      <c r="L30" s="125">
        <v>1.33</v>
      </c>
      <c r="M30" s="125">
        <v>0.03</v>
      </c>
    </row>
    <row r="31" spans="1:13" ht="24">
      <c r="A31" s="66">
        <v>3</v>
      </c>
      <c r="B31" s="65" t="s">
        <v>441</v>
      </c>
      <c r="C31" s="64" t="s">
        <v>442</v>
      </c>
      <c r="D31" s="63" t="s">
        <v>438</v>
      </c>
      <c r="E31" s="66">
        <v>0.28000000000000003</v>
      </c>
      <c r="F31" s="125">
        <v>788.01</v>
      </c>
      <c r="G31" s="125">
        <v>428.54</v>
      </c>
      <c r="H31" s="125">
        <v>22.16</v>
      </c>
      <c r="I31" s="125">
        <v>0.54</v>
      </c>
      <c r="J31" s="125">
        <v>220.64</v>
      </c>
      <c r="K31" s="125">
        <v>119.99</v>
      </c>
      <c r="L31" s="125">
        <v>6.2</v>
      </c>
      <c r="M31" s="125">
        <v>0.15</v>
      </c>
    </row>
    <row r="32" spans="1:13" ht="24">
      <c r="A32" s="66">
        <v>4</v>
      </c>
      <c r="B32" s="65" t="s">
        <v>443</v>
      </c>
      <c r="C32" s="64" t="s">
        <v>444</v>
      </c>
      <c r="D32" s="63" t="s">
        <v>438</v>
      </c>
      <c r="E32" s="66">
        <v>0.02</v>
      </c>
      <c r="F32" s="125">
        <v>1438.74</v>
      </c>
      <c r="G32" s="125">
        <v>754.91</v>
      </c>
      <c r="H32" s="125">
        <v>66.62</v>
      </c>
      <c r="I32" s="125">
        <v>1.62</v>
      </c>
      <c r="J32" s="125">
        <v>28.77</v>
      </c>
      <c r="K32" s="125">
        <v>15.1</v>
      </c>
      <c r="L32" s="125">
        <v>1.33</v>
      </c>
      <c r="M32" s="125">
        <v>0.03</v>
      </c>
    </row>
    <row r="33" spans="1:13" ht="24">
      <c r="A33" s="66">
        <v>5</v>
      </c>
      <c r="B33" s="65" t="s">
        <v>445</v>
      </c>
      <c r="C33" s="64" t="s">
        <v>446</v>
      </c>
      <c r="D33" s="63" t="s">
        <v>438</v>
      </c>
      <c r="E33" s="66">
        <v>0.06</v>
      </c>
      <c r="F33" s="125">
        <v>2335.7600000000002</v>
      </c>
      <c r="G33" s="125">
        <v>574.37</v>
      </c>
      <c r="H33" s="125">
        <v>45.03</v>
      </c>
      <c r="I33" s="125">
        <v>1.76</v>
      </c>
      <c r="J33" s="125">
        <v>140.15</v>
      </c>
      <c r="K33" s="125">
        <v>34.46</v>
      </c>
      <c r="L33" s="125">
        <v>2.7</v>
      </c>
      <c r="M33" s="125">
        <v>0.11</v>
      </c>
    </row>
    <row r="34" spans="1:13" ht="24">
      <c r="A34" s="66">
        <v>6</v>
      </c>
      <c r="B34" s="65" t="s">
        <v>447</v>
      </c>
      <c r="C34" s="64" t="s">
        <v>448</v>
      </c>
      <c r="D34" s="63" t="s">
        <v>438</v>
      </c>
      <c r="E34" s="66">
        <v>0.04</v>
      </c>
      <c r="F34" s="125">
        <v>3535.58</v>
      </c>
      <c r="G34" s="125">
        <v>478.14</v>
      </c>
      <c r="H34" s="125">
        <v>1339.69</v>
      </c>
      <c r="I34" s="125">
        <v>492.77</v>
      </c>
      <c r="J34" s="125">
        <v>141.41999999999999</v>
      </c>
      <c r="K34" s="125">
        <v>19.13</v>
      </c>
      <c r="L34" s="125">
        <v>53.59</v>
      </c>
      <c r="M34" s="125">
        <v>19.71</v>
      </c>
    </row>
    <row r="35" spans="1:13">
      <c r="A35" s="66">
        <v>6.1</v>
      </c>
      <c r="B35" s="65" t="s">
        <v>163</v>
      </c>
      <c r="C35" s="64" t="s">
        <v>449</v>
      </c>
      <c r="D35" s="63" t="s">
        <v>450</v>
      </c>
      <c r="E35" s="66">
        <v>4</v>
      </c>
      <c r="F35" s="125">
        <v>31.1</v>
      </c>
      <c r="G35" s="125">
        <v>31.1</v>
      </c>
      <c r="H35" s="125"/>
      <c r="I35" s="125"/>
      <c r="J35" s="125">
        <v>124.4</v>
      </c>
      <c r="K35" s="125">
        <v>124.4</v>
      </c>
      <c r="L35" s="125"/>
      <c r="M35" s="125"/>
    </row>
    <row r="36" spans="1:13">
      <c r="A36" s="66">
        <v>7</v>
      </c>
      <c r="B36" s="65" t="s">
        <v>163</v>
      </c>
      <c r="C36" s="64" t="s">
        <v>451</v>
      </c>
      <c r="D36" s="63" t="s">
        <v>450</v>
      </c>
      <c r="E36" s="66">
        <v>4</v>
      </c>
      <c r="F36" s="125">
        <v>8.11</v>
      </c>
      <c r="G36" s="125">
        <v>5</v>
      </c>
      <c r="H36" s="125"/>
      <c r="I36" s="125"/>
      <c r="J36" s="125">
        <v>32.44</v>
      </c>
      <c r="K36" s="125">
        <v>20</v>
      </c>
      <c r="L36" s="125"/>
      <c r="M36" s="125"/>
    </row>
    <row r="37" spans="1:13" ht="24">
      <c r="A37" s="66">
        <v>8</v>
      </c>
      <c r="B37" s="65" t="s">
        <v>452</v>
      </c>
      <c r="C37" s="64" t="s">
        <v>453</v>
      </c>
      <c r="D37" s="63" t="s">
        <v>454</v>
      </c>
      <c r="E37" s="66">
        <v>2</v>
      </c>
      <c r="F37" s="125">
        <v>86.68</v>
      </c>
      <c r="G37" s="125">
        <v>33.33</v>
      </c>
      <c r="H37" s="125">
        <v>3.48</v>
      </c>
      <c r="I37" s="125">
        <v>0.14000000000000001</v>
      </c>
      <c r="J37" s="125">
        <v>173.36</v>
      </c>
      <c r="K37" s="125">
        <v>66.66</v>
      </c>
      <c r="L37" s="125">
        <v>6.96</v>
      </c>
      <c r="M37" s="125">
        <v>0.28000000000000003</v>
      </c>
    </row>
    <row r="38" spans="1:13">
      <c r="A38" s="66">
        <v>9.1</v>
      </c>
      <c r="B38" s="65" t="s">
        <v>163</v>
      </c>
      <c r="C38" s="64" t="s">
        <v>455</v>
      </c>
      <c r="D38" s="63" t="s">
        <v>450</v>
      </c>
      <c r="E38" s="66">
        <v>2</v>
      </c>
      <c r="F38" s="125">
        <v>62.11</v>
      </c>
      <c r="G38" s="125">
        <v>31.1</v>
      </c>
      <c r="H38" s="125"/>
      <c r="I38" s="125"/>
      <c r="J38" s="125">
        <v>124.22</v>
      </c>
      <c r="K38" s="125">
        <v>62.2</v>
      </c>
      <c r="L38" s="125"/>
      <c r="M38" s="125"/>
    </row>
    <row r="39" spans="1:13" ht="24">
      <c r="A39" s="66">
        <v>10</v>
      </c>
      <c r="B39" s="65" t="s">
        <v>456</v>
      </c>
      <c r="C39" s="64" t="s">
        <v>457</v>
      </c>
      <c r="D39" s="63" t="s">
        <v>454</v>
      </c>
      <c r="E39" s="66">
        <v>2</v>
      </c>
      <c r="F39" s="125">
        <v>6.23</v>
      </c>
      <c r="G39" s="125">
        <v>3.37</v>
      </c>
      <c r="H39" s="125">
        <v>2.42</v>
      </c>
      <c r="I39" s="125">
        <v>0.14000000000000001</v>
      </c>
      <c r="J39" s="125">
        <v>12.46</v>
      </c>
      <c r="K39" s="125">
        <v>6.74</v>
      </c>
      <c r="L39" s="125">
        <v>4.84</v>
      </c>
      <c r="M39" s="125">
        <v>0.28000000000000003</v>
      </c>
    </row>
    <row r="40" spans="1:13">
      <c r="A40" s="66">
        <v>11</v>
      </c>
      <c r="B40" s="65" t="s">
        <v>163</v>
      </c>
      <c r="C40" s="64" t="s">
        <v>458</v>
      </c>
      <c r="D40" s="63" t="s">
        <v>450</v>
      </c>
      <c r="E40" s="66">
        <v>2</v>
      </c>
      <c r="F40" s="125">
        <v>186.6</v>
      </c>
      <c r="G40" s="125">
        <v>93.3</v>
      </c>
      <c r="H40" s="125"/>
      <c r="I40" s="125"/>
      <c r="J40" s="125">
        <v>373.2</v>
      </c>
      <c r="K40" s="125">
        <v>186.6</v>
      </c>
      <c r="L40" s="125"/>
      <c r="M40" s="125"/>
    </row>
    <row r="41" spans="1:13" ht="24">
      <c r="A41" s="66">
        <v>12</v>
      </c>
      <c r="B41" s="65" t="s">
        <v>459</v>
      </c>
      <c r="C41" s="64" t="s">
        <v>460</v>
      </c>
      <c r="D41" s="63" t="s">
        <v>461</v>
      </c>
      <c r="E41" s="66">
        <v>0.02</v>
      </c>
      <c r="F41" s="125">
        <v>1738.54</v>
      </c>
      <c r="G41" s="125">
        <v>758.88</v>
      </c>
      <c r="H41" s="125">
        <v>61.64</v>
      </c>
      <c r="I41" s="125">
        <v>1.35</v>
      </c>
      <c r="J41" s="125">
        <v>34.770000000000003</v>
      </c>
      <c r="K41" s="125">
        <v>15.18</v>
      </c>
      <c r="L41" s="125">
        <v>1.23</v>
      </c>
      <c r="M41" s="125">
        <v>0.03</v>
      </c>
    </row>
    <row r="42" spans="1:13">
      <c r="A42" s="66">
        <v>13</v>
      </c>
      <c r="B42" s="65" t="s">
        <v>163</v>
      </c>
      <c r="C42" s="64" t="s">
        <v>462</v>
      </c>
      <c r="D42" s="63" t="s">
        <v>161</v>
      </c>
      <c r="E42" s="66">
        <v>2</v>
      </c>
      <c r="F42" s="125">
        <v>23.33</v>
      </c>
      <c r="G42" s="125"/>
      <c r="H42" s="125"/>
      <c r="I42" s="125"/>
      <c r="J42" s="125">
        <v>46.66</v>
      </c>
      <c r="K42" s="125"/>
      <c r="L42" s="125"/>
      <c r="M42" s="125"/>
    </row>
    <row r="43" spans="1:13" ht="72">
      <c r="A43" s="66">
        <v>14</v>
      </c>
      <c r="B43" s="65" t="s">
        <v>463</v>
      </c>
      <c r="C43" s="64" t="s">
        <v>464</v>
      </c>
      <c r="D43" s="63" t="s">
        <v>454</v>
      </c>
      <c r="E43" s="66">
        <v>2</v>
      </c>
      <c r="F43" s="125">
        <v>243.09</v>
      </c>
      <c r="G43" s="125">
        <v>24.4</v>
      </c>
      <c r="H43" s="125">
        <v>3.69</v>
      </c>
      <c r="I43" s="125">
        <v>0.14000000000000001</v>
      </c>
      <c r="J43" s="125">
        <v>486.18</v>
      </c>
      <c r="K43" s="125">
        <v>48.8</v>
      </c>
      <c r="L43" s="125">
        <v>7.38</v>
      </c>
      <c r="M43" s="125">
        <v>0.28000000000000003</v>
      </c>
    </row>
    <row r="44" spans="1:13">
      <c r="A44" s="66">
        <v>15</v>
      </c>
      <c r="B44" s="65" t="s">
        <v>163</v>
      </c>
      <c r="C44" s="64" t="s">
        <v>465</v>
      </c>
      <c r="D44" s="63" t="s">
        <v>450</v>
      </c>
      <c r="E44" s="66">
        <v>2</v>
      </c>
      <c r="F44" s="125">
        <v>31.1</v>
      </c>
      <c r="G44" s="125">
        <v>31.1</v>
      </c>
      <c r="H44" s="125"/>
      <c r="I44" s="125"/>
      <c r="J44" s="125">
        <v>62.2</v>
      </c>
      <c r="K44" s="125">
        <v>62.2</v>
      </c>
      <c r="L44" s="125"/>
      <c r="M44" s="125"/>
    </row>
    <row r="45" spans="1:13" ht="36">
      <c r="A45" s="66">
        <v>16</v>
      </c>
      <c r="B45" s="65" t="s">
        <v>466</v>
      </c>
      <c r="C45" s="64" t="s">
        <v>467</v>
      </c>
      <c r="D45" s="63" t="s">
        <v>454</v>
      </c>
      <c r="E45" s="66">
        <v>4</v>
      </c>
      <c r="F45" s="125">
        <v>255.97</v>
      </c>
      <c r="G45" s="125">
        <v>14.84</v>
      </c>
      <c r="H45" s="125">
        <v>1.1299999999999999</v>
      </c>
      <c r="I45" s="125"/>
      <c r="J45" s="125">
        <v>1023.88</v>
      </c>
      <c r="K45" s="125">
        <v>59.36</v>
      </c>
      <c r="L45" s="125">
        <v>4.5199999999999996</v>
      </c>
      <c r="M45" s="125"/>
    </row>
    <row r="46" spans="1:13">
      <c r="A46" s="66">
        <v>16.100000000000001</v>
      </c>
      <c r="B46" s="65" t="s">
        <v>163</v>
      </c>
      <c r="C46" s="64" t="s">
        <v>468</v>
      </c>
      <c r="D46" s="63" t="s">
        <v>450</v>
      </c>
      <c r="E46" s="66">
        <v>2</v>
      </c>
      <c r="F46" s="125">
        <v>9.33</v>
      </c>
      <c r="G46" s="125">
        <v>9.33</v>
      </c>
      <c r="H46" s="125"/>
      <c r="I46" s="125"/>
      <c r="J46" s="125">
        <v>18.66</v>
      </c>
      <c r="K46" s="125">
        <v>18.66</v>
      </c>
      <c r="L46" s="125"/>
      <c r="M46" s="125"/>
    </row>
    <row r="47" spans="1:13">
      <c r="A47" s="66">
        <v>16.2</v>
      </c>
      <c r="B47" s="65" t="s">
        <v>163</v>
      </c>
      <c r="C47" s="64" t="s">
        <v>469</v>
      </c>
      <c r="D47" s="63" t="s">
        <v>450</v>
      </c>
      <c r="E47" s="66">
        <v>2</v>
      </c>
      <c r="F47" s="125">
        <v>9.33</v>
      </c>
      <c r="G47" s="125">
        <v>9.33</v>
      </c>
      <c r="H47" s="125"/>
      <c r="I47" s="125"/>
      <c r="J47" s="125">
        <v>18.66</v>
      </c>
      <c r="K47" s="125">
        <v>18.66</v>
      </c>
      <c r="L47" s="125"/>
      <c r="M47" s="125"/>
    </row>
    <row r="48" spans="1:13">
      <c r="A48" s="66">
        <v>16.3</v>
      </c>
      <c r="B48" s="65" t="s">
        <v>163</v>
      </c>
      <c r="C48" s="64" t="s">
        <v>470</v>
      </c>
      <c r="D48" s="63" t="s">
        <v>450</v>
      </c>
      <c r="E48" s="66">
        <v>2</v>
      </c>
      <c r="F48" s="125">
        <v>9.33</v>
      </c>
      <c r="G48" s="125">
        <v>9.33</v>
      </c>
      <c r="H48" s="125"/>
      <c r="I48" s="125"/>
      <c r="J48" s="125">
        <v>18.66</v>
      </c>
      <c r="K48" s="125">
        <v>18.66</v>
      </c>
      <c r="L48" s="125"/>
      <c r="M48" s="125"/>
    </row>
    <row r="49" spans="1:13">
      <c r="A49" s="66">
        <v>16.399999999999999</v>
      </c>
      <c r="B49" s="65" t="s">
        <v>163</v>
      </c>
      <c r="C49" s="64" t="s">
        <v>471</v>
      </c>
      <c r="D49" s="63" t="s">
        <v>450</v>
      </c>
      <c r="E49" s="66">
        <v>2</v>
      </c>
      <c r="F49" s="125">
        <v>20</v>
      </c>
      <c r="G49" s="125">
        <v>20</v>
      </c>
      <c r="H49" s="125"/>
      <c r="I49" s="125"/>
      <c r="J49" s="125">
        <v>40</v>
      </c>
      <c r="K49" s="125">
        <v>40</v>
      </c>
      <c r="L49" s="125"/>
      <c r="M49" s="125"/>
    </row>
    <row r="50" spans="1:13" ht="36">
      <c r="A50" s="66">
        <v>17</v>
      </c>
      <c r="B50" s="65" t="s">
        <v>472</v>
      </c>
      <c r="C50" s="64" t="s">
        <v>473</v>
      </c>
      <c r="D50" s="63" t="s">
        <v>454</v>
      </c>
      <c r="E50" s="66">
        <v>4</v>
      </c>
      <c r="F50" s="125">
        <v>283.55</v>
      </c>
      <c r="G50" s="125">
        <v>22.06</v>
      </c>
      <c r="H50" s="125">
        <v>3.77</v>
      </c>
      <c r="I50" s="125">
        <v>0.14000000000000001</v>
      </c>
      <c r="J50" s="125">
        <v>1134.2</v>
      </c>
      <c r="K50" s="125">
        <v>88.24</v>
      </c>
      <c r="L50" s="125">
        <v>15.08</v>
      </c>
      <c r="M50" s="125">
        <v>0.56000000000000005</v>
      </c>
    </row>
    <row r="51" spans="1:13" ht="24">
      <c r="A51" s="66">
        <v>18</v>
      </c>
      <c r="B51" s="65" t="s">
        <v>474</v>
      </c>
      <c r="C51" s="64" t="s">
        <v>475</v>
      </c>
      <c r="D51" s="63" t="s">
        <v>476</v>
      </c>
      <c r="E51" s="66">
        <v>2.1</v>
      </c>
      <c r="F51" s="125">
        <v>88.72</v>
      </c>
      <c r="G51" s="125">
        <v>33.090000000000003</v>
      </c>
      <c r="H51" s="125">
        <v>2.42</v>
      </c>
      <c r="I51" s="125">
        <v>0.14000000000000001</v>
      </c>
      <c r="J51" s="125">
        <v>186.31</v>
      </c>
      <c r="K51" s="125">
        <v>69.489999999999995</v>
      </c>
      <c r="L51" s="125">
        <v>5.08</v>
      </c>
      <c r="M51" s="125">
        <v>0.28999999999999998</v>
      </c>
    </row>
    <row r="52" spans="1:13">
      <c r="A52" s="66">
        <v>19</v>
      </c>
      <c r="B52" s="65" t="s">
        <v>163</v>
      </c>
      <c r="C52" s="64" t="s">
        <v>477</v>
      </c>
      <c r="D52" s="63" t="s">
        <v>170</v>
      </c>
      <c r="E52" s="66">
        <v>60</v>
      </c>
      <c r="F52" s="125">
        <v>2.63</v>
      </c>
      <c r="G52" s="125">
        <v>2.63</v>
      </c>
      <c r="H52" s="125"/>
      <c r="I52" s="125"/>
      <c r="J52" s="125">
        <v>157.80000000000001</v>
      </c>
      <c r="K52" s="125">
        <v>157.80000000000001</v>
      </c>
      <c r="L52" s="125"/>
      <c r="M52" s="125"/>
    </row>
    <row r="53" spans="1:13">
      <c r="A53" s="66">
        <v>20</v>
      </c>
      <c r="B53" s="65" t="s">
        <v>163</v>
      </c>
      <c r="C53" s="64" t="s">
        <v>478</v>
      </c>
      <c r="D53" s="63" t="s">
        <v>170</v>
      </c>
      <c r="E53" s="66">
        <v>110</v>
      </c>
      <c r="F53" s="125">
        <v>3.77</v>
      </c>
      <c r="G53" s="125">
        <v>3.77</v>
      </c>
      <c r="H53" s="125"/>
      <c r="I53" s="125"/>
      <c r="J53" s="125">
        <v>414.7</v>
      </c>
      <c r="K53" s="125">
        <v>414.7</v>
      </c>
      <c r="L53" s="125"/>
      <c r="M53" s="125"/>
    </row>
    <row r="54" spans="1:13">
      <c r="A54" s="66">
        <v>21</v>
      </c>
      <c r="B54" s="65" t="s">
        <v>163</v>
      </c>
      <c r="C54" s="64" t="s">
        <v>479</v>
      </c>
      <c r="D54" s="63" t="s">
        <v>170</v>
      </c>
      <c r="E54" s="66">
        <v>20</v>
      </c>
      <c r="F54" s="125">
        <v>5</v>
      </c>
      <c r="G54" s="125">
        <v>5</v>
      </c>
      <c r="H54" s="125"/>
      <c r="I54" s="125"/>
      <c r="J54" s="125">
        <v>100</v>
      </c>
      <c r="K54" s="125">
        <v>100</v>
      </c>
      <c r="L54" s="125"/>
      <c r="M54" s="125"/>
    </row>
    <row r="55" spans="1:13">
      <c r="A55" s="66">
        <v>22</v>
      </c>
      <c r="B55" s="65" t="s">
        <v>163</v>
      </c>
      <c r="C55" s="64" t="s">
        <v>480</v>
      </c>
      <c r="D55" s="63" t="s">
        <v>170</v>
      </c>
      <c r="E55" s="66">
        <v>20</v>
      </c>
      <c r="F55" s="125">
        <v>8</v>
      </c>
      <c r="G55" s="125">
        <v>8</v>
      </c>
      <c r="H55" s="125"/>
      <c r="I55" s="125"/>
      <c r="J55" s="125">
        <v>160</v>
      </c>
      <c r="K55" s="125">
        <v>160</v>
      </c>
      <c r="L55" s="125"/>
      <c r="M55" s="125"/>
    </row>
    <row r="56" spans="1:13">
      <c r="A56" s="66">
        <v>23</v>
      </c>
      <c r="B56" s="65" t="s">
        <v>163</v>
      </c>
      <c r="C56" s="64" t="s">
        <v>481</v>
      </c>
      <c r="D56" s="63" t="s">
        <v>170</v>
      </c>
      <c r="E56" s="66">
        <v>20</v>
      </c>
      <c r="F56" s="125">
        <v>1.55</v>
      </c>
      <c r="G56" s="125">
        <v>1.55</v>
      </c>
      <c r="H56" s="125"/>
      <c r="I56" s="125"/>
      <c r="J56" s="125">
        <v>31</v>
      </c>
      <c r="K56" s="125">
        <v>31</v>
      </c>
      <c r="L56" s="125"/>
      <c r="M56" s="125"/>
    </row>
    <row r="57" spans="1:13" ht="19.149999999999999" customHeight="1">
      <c r="A57" s="153" t="s">
        <v>482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</row>
    <row r="58" spans="1:13" ht="48">
      <c r="A58" s="66">
        <v>24</v>
      </c>
      <c r="B58" s="65" t="s">
        <v>483</v>
      </c>
      <c r="C58" s="64" t="s">
        <v>484</v>
      </c>
      <c r="D58" s="63" t="s">
        <v>112</v>
      </c>
      <c r="E58" s="63">
        <v>0.09</v>
      </c>
      <c r="F58" s="125">
        <v>1357.56</v>
      </c>
      <c r="G58" s="125">
        <v>1357.56</v>
      </c>
      <c r="H58" s="125"/>
      <c r="I58" s="125"/>
      <c r="J58" s="125">
        <v>122.18</v>
      </c>
      <c r="K58" s="125">
        <v>122.18</v>
      </c>
      <c r="L58" s="125"/>
      <c r="M58" s="125"/>
    </row>
    <row r="59" spans="1:13" ht="24">
      <c r="A59" s="66">
        <v>25</v>
      </c>
      <c r="B59" s="65" t="s">
        <v>485</v>
      </c>
      <c r="C59" s="64" t="s">
        <v>486</v>
      </c>
      <c r="D59" s="63" t="s">
        <v>487</v>
      </c>
      <c r="E59" s="63">
        <v>1.2</v>
      </c>
      <c r="F59" s="125">
        <v>853.77</v>
      </c>
      <c r="G59" s="125">
        <v>100.58</v>
      </c>
      <c r="H59" s="125">
        <v>60.15</v>
      </c>
      <c r="I59" s="125">
        <v>2.57</v>
      </c>
      <c r="J59" s="125">
        <v>1024.52</v>
      </c>
      <c r="K59" s="125">
        <v>120.7</v>
      </c>
      <c r="L59" s="125">
        <v>72.180000000000007</v>
      </c>
      <c r="M59" s="125">
        <v>3.08</v>
      </c>
    </row>
    <row r="60" spans="1:13" ht="24">
      <c r="A60" s="66">
        <v>26</v>
      </c>
      <c r="B60" s="65" t="s">
        <v>488</v>
      </c>
      <c r="C60" s="64" t="s">
        <v>489</v>
      </c>
      <c r="D60" s="63" t="s">
        <v>476</v>
      </c>
      <c r="E60" s="63">
        <v>0.125</v>
      </c>
      <c r="F60" s="125">
        <v>1082.21</v>
      </c>
      <c r="G60" s="125">
        <v>156.04</v>
      </c>
      <c r="H60" s="125">
        <v>78.58</v>
      </c>
      <c r="I60" s="125">
        <v>2.97</v>
      </c>
      <c r="J60" s="125">
        <v>135.28</v>
      </c>
      <c r="K60" s="125">
        <v>19.510000000000002</v>
      </c>
      <c r="L60" s="125">
        <v>9.82</v>
      </c>
      <c r="M60" s="125">
        <v>0.37</v>
      </c>
    </row>
    <row r="61" spans="1:13" ht="24">
      <c r="A61" s="66">
        <v>26.1</v>
      </c>
      <c r="B61" s="65" t="s">
        <v>488</v>
      </c>
      <c r="C61" s="64" t="s">
        <v>489</v>
      </c>
      <c r="D61" s="63" t="s">
        <v>476</v>
      </c>
      <c r="E61" s="66">
        <v>0.6</v>
      </c>
      <c r="F61" s="125">
        <v>1082.21</v>
      </c>
      <c r="G61" s="125">
        <v>156.04</v>
      </c>
      <c r="H61" s="125">
        <v>78.58</v>
      </c>
      <c r="I61" s="125">
        <v>2.97</v>
      </c>
      <c r="J61" s="125">
        <v>649.33000000000004</v>
      </c>
      <c r="K61" s="125">
        <v>93.62</v>
      </c>
      <c r="L61" s="125">
        <v>47.15</v>
      </c>
      <c r="M61" s="125">
        <v>1.78</v>
      </c>
    </row>
    <row r="62" spans="1:13">
      <c r="A62" s="151" t="s">
        <v>555</v>
      </c>
      <c r="B62" s="161"/>
      <c r="C62" s="161"/>
      <c r="D62" s="161"/>
      <c r="E62" s="161"/>
      <c r="F62" s="161"/>
      <c r="G62" s="161"/>
      <c r="H62" s="161"/>
      <c r="I62" s="161"/>
      <c r="J62" s="126">
        <v>7343</v>
      </c>
      <c r="K62" s="126">
        <v>2371.52</v>
      </c>
      <c r="L62" s="126">
        <v>240.97</v>
      </c>
      <c r="M62" s="126">
        <v>27.01</v>
      </c>
    </row>
    <row r="63" spans="1:13">
      <c r="A63" s="151" t="s">
        <v>556</v>
      </c>
      <c r="B63" s="161"/>
      <c r="C63" s="161"/>
      <c r="D63" s="161"/>
      <c r="E63" s="161"/>
      <c r="F63" s="161"/>
      <c r="G63" s="161"/>
      <c r="H63" s="161"/>
      <c r="I63" s="161"/>
      <c r="J63" s="127">
        <f>J62/108.62*86.28</f>
        <v>5832.7567667096291</v>
      </c>
      <c r="K63" s="127">
        <f>K62/108.62*86.28</f>
        <v>1883.7667611857853</v>
      </c>
      <c r="L63" s="127">
        <f>L62/108.62*86.28</f>
        <v>191.4094236788805</v>
      </c>
      <c r="M63" s="127">
        <f>M62/108.62*86.28</f>
        <v>21.454822316332166</v>
      </c>
    </row>
    <row r="64" spans="1:13">
      <c r="A64" s="151" t="s">
        <v>95</v>
      </c>
      <c r="B64" s="161"/>
      <c r="C64" s="161"/>
      <c r="D64" s="161"/>
      <c r="E64" s="161"/>
      <c r="F64" s="161"/>
      <c r="G64" s="161"/>
      <c r="H64" s="161"/>
      <c r="I64" s="161"/>
      <c r="J64" s="127">
        <f>1921.23/108.62*86.28</f>
        <v>1526.0884220217272</v>
      </c>
      <c r="K64" s="125"/>
      <c r="L64" s="125"/>
      <c r="M64" s="125"/>
    </row>
    <row r="65" spans="1:13">
      <c r="A65" s="151" t="s">
        <v>94</v>
      </c>
      <c r="B65" s="161"/>
      <c r="C65" s="161"/>
      <c r="D65" s="161"/>
      <c r="E65" s="161"/>
      <c r="F65" s="161"/>
      <c r="G65" s="161"/>
      <c r="H65" s="161"/>
      <c r="I65" s="161"/>
      <c r="J65" s="126">
        <f>1304.41/108.62*86.28</f>
        <v>1036.1304989872951</v>
      </c>
      <c r="K65" s="125"/>
      <c r="L65" s="125"/>
      <c r="M65" s="125"/>
    </row>
    <row r="66" spans="1:13">
      <c r="A66" s="153" t="s">
        <v>93</v>
      </c>
      <c r="B66" s="161"/>
      <c r="C66" s="161"/>
      <c r="D66" s="161"/>
      <c r="E66" s="161"/>
      <c r="F66" s="161"/>
      <c r="G66" s="161"/>
      <c r="H66" s="161"/>
      <c r="I66" s="161"/>
      <c r="J66" s="125"/>
      <c r="K66" s="125"/>
      <c r="L66" s="125"/>
      <c r="M66" s="125"/>
    </row>
    <row r="67" spans="1:13">
      <c r="A67" s="151" t="s">
        <v>490</v>
      </c>
      <c r="B67" s="161"/>
      <c r="C67" s="161"/>
      <c r="D67" s="161"/>
      <c r="E67" s="161"/>
      <c r="F67" s="161"/>
      <c r="G67" s="161"/>
      <c r="H67" s="161"/>
      <c r="I67" s="161"/>
      <c r="J67" s="127">
        <f>251.99/108.62*86.28</f>
        <v>200.16292763763579</v>
      </c>
      <c r="K67" s="125"/>
      <c r="L67" s="125"/>
      <c r="M67" s="125"/>
    </row>
    <row r="68" spans="1:13">
      <c r="A68" s="151" t="s">
        <v>491</v>
      </c>
      <c r="B68" s="161"/>
      <c r="C68" s="161"/>
      <c r="D68" s="161"/>
      <c r="E68" s="161"/>
      <c r="F68" s="161"/>
      <c r="G68" s="161"/>
      <c r="H68" s="161"/>
      <c r="I68" s="161"/>
      <c r="J68" s="127">
        <f>10316.65/108.62*86.28</f>
        <v>8194.8127600810167</v>
      </c>
      <c r="K68" s="125"/>
      <c r="L68" s="125"/>
      <c r="M68" s="125"/>
    </row>
    <row r="69" spans="1:13">
      <c r="A69" s="158" t="s">
        <v>500</v>
      </c>
      <c r="B69" s="159"/>
      <c r="C69" s="159"/>
      <c r="D69" s="159"/>
      <c r="E69" s="159"/>
      <c r="F69" s="159"/>
      <c r="G69" s="159"/>
      <c r="H69" s="159"/>
      <c r="I69" s="160"/>
      <c r="J69" s="128">
        <f>J63+J64+J65</f>
        <v>8394.9756877186519</v>
      </c>
      <c r="K69" s="129">
        <f>K62/108.62*86.28</f>
        <v>1883.7667611857853</v>
      </c>
      <c r="L69" s="129">
        <f>L62/108.62*86.28</f>
        <v>191.4094236788805</v>
      </c>
      <c r="M69" s="129">
        <f>M62/108.62*86.28</f>
        <v>21.454822316332166</v>
      </c>
    </row>
  </sheetData>
  <mergeCells count="26">
    <mergeCell ref="E17:F17"/>
    <mergeCell ref="E18:F18"/>
    <mergeCell ref="E19:F19"/>
    <mergeCell ref="E20:F20"/>
    <mergeCell ref="E21:F21"/>
    <mergeCell ref="A24:A26"/>
    <mergeCell ref="B24:B26"/>
    <mergeCell ref="C24:C26"/>
    <mergeCell ref="D24:D26"/>
    <mergeCell ref="E24:E26"/>
    <mergeCell ref="F24:I24"/>
    <mergeCell ref="J24:M24"/>
    <mergeCell ref="F25:F26"/>
    <mergeCell ref="G25:I25"/>
    <mergeCell ref="J25:J26"/>
    <mergeCell ref="K25:M25"/>
    <mergeCell ref="A63:I63"/>
    <mergeCell ref="A69:I69"/>
    <mergeCell ref="A67:I67"/>
    <mergeCell ref="A68:I68"/>
    <mergeCell ref="A28:M28"/>
    <mergeCell ref="A57:M57"/>
    <mergeCell ref="A62:I62"/>
    <mergeCell ref="A64:I64"/>
    <mergeCell ref="A65:I65"/>
    <mergeCell ref="A66:I66"/>
  </mergeCells>
  <pageMargins left="0.39370078740157483" right="0" top="0.51181102362204722" bottom="0.39370078740157483" header="0.31496062992125984" footer="0.19685039370078741"/>
  <pageSetup paperSize="9" fitToHeight="10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20"/>
  <sheetViews>
    <sheetView showGridLines="0" workbookViewId="0">
      <selection activeCell="G19" sqref="G19"/>
    </sheetView>
  </sheetViews>
  <sheetFormatPr defaultRowHeight="12.75"/>
  <cols>
    <col min="1" max="1" width="5" style="17" customWidth="1"/>
    <col min="2" max="2" width="17.85546875" style="1" customWidth="1"/>
    <col min="3" max="3" width="48.42578125" style="2" customWidth="1"/>
    <col min="4" max="4" width="12" style="2" hidden="1" customWidth="1"/>
    <col min="5" max="5" width="12.28515625" style="8" customWidth="1"/>
    <col min="6" max="6" width="12.28515625" style="8" hidden="1" customWidth="1"/>
    <col min="7" max="7" width="13" style="8" customWidth="1"/>
    <col min="8" max="8" width="13.42578125" style="8" customWidth="1"/>
    <col min="9" max="9" width="12.5703125" style="8" customWidth="1"/>
    <col min="10" max="10" width="13.42578125" style="8" customWidth="1"/>
    <col min="11" max="11" width="12.140625" customWidth="1"/>
    <col min="12" max="12" width="9.5703125" customWidth="1"/>
    <col min="13" max="13" width="10.5703125" customWidth="1"/>
    <col min="14" max="14" width="9.5703125" customWidth="1"/>
    <col min="15" max="15" width="9.140625" customWidth="1"/>
  </cols>
  <sheetData>
    <row r="1" spans="1:10">
      <c r="I1" s="3"/>
      <c r="J1" s="3"/>
    </row>
    <row r="2" spans="1:10">
      <c r="E2" s="11" t="s">
        <v>501</v>
      </c>
      <c r="F2" s="11"/>
      <c r="H2" s="3"/>
      <c r="I2" s="3"/>
      <c r="J2" s="3"/>
    </row>
    <row r="3" spans="1:10">
      <c r="E3" s="12"/>
      <c r="F3" s="12"/>
      <c r="H3" s="3"/>
      <c r="I3" s="3"/>
      <c r="J3" s="3"/>
    </row>
    <row r="4" spans="1:10">
      <c r="B4" s="89"/>
      <c r="C4" s="90"/>
      <c r="D4" s="90"/>
      <c r="E4" s="6" t="s">
        <v>414</v>
      </c>
      <c r="F4" s="6"/>
      <c r="G4" s="90"/>
      <c r="H4" s="6"/>
      <c r="I4" s="6"/>
      <c r="J4" s="3"/>
    </row>
    <row r="5" spans="1:10">
      <c r="E5" s="16" t="s">
        <v>9</v>
      </c>
      <c r="F5" s="16"/>
      <c r="H5" s="3"/>
      <c r="I5" s="3"/>
      <c r="J5" s="3"/>
    </row>
    <row r="6" spans="1:10">
      <c r="E6" s="3"/>
      <c r="F6" s="3"/>
      <c r="G6" s="3"/>
      <c r="H6" s="3"/>
      <c r="I6" s="3"/>
      <c r="J6" s="18"/>
    </row>
    <row r="7" spans="1:10" ht="12.75" customHeight="1">
      <c r="A7" s="137" t="s">
        <v>11</v>
      </c>
      <c r="B7" s="145" t="s">
        <v>12</v>
      </c>
      <c r="C7" s="137" t="s">
        <v>13</v>
      </c>
      <c r="D7" s="20"/>
      <c r="E7" s="136" t="s">
        <v>14</v>
      </c>
      <c r="F7" s="136"/>
      <c r="G7" s="136"/>
      <c r="H7" s="136"/>
      <c r="I7" s="136"/>
      <c r="J7" s="137" t="s">
        <v>15</v>
      </c>
    </row>
    <row r="8" spans="1:10">
      <c r="A8" s="137"/>
      <c r="B8" s="145"/>
      <c r="C8" s="137"/>
      <c r="D8" s="20"/>
      <c r="E8" s="137" t="s">
        <v>16</v>
      </c>
      <c r="F8" s="20"/>
      <c r="G8" s="137" t="s">
        <v>17</v>
      </c>
      <c r="H8" s="137" t="s">
        <v>18</v>
      </c>
      <c r="I8" s="137" t="s">
        <v>19</v>
      </c>
      <c r="J8" s="137"/>
    </row>
    <row r="9" spans="1:10">
      <c r="A9" s="137"/>
      <c r="B9" s="145"/>
      <c r="C9" s="137"/>
      <c r="D9" s="20"/>
      <c r="E9" s="137"/>
      <c r="F9" s="20"/>
      <c r="G9" s="137"/>
      <c r="H9" s="137"/>
      <c r="I9" s="137"/>
      <c r="J9" s="137"/>
    </row>
    <row r="10" spans="1:10">
      <c r="A10" s="137"/>
      <c r="B10" s="145"/>
      <c r="C10" s="137"/>
      <c r="D10" s="20"/>
      <c r="E10" s="137"/>
      <c r="F10" s="20"/>
      <c r="G10" s="137"/>
      <c r="H10" s="137"/>
      <c r="I10" s="137"/>
      <c r="J10" s="137"/>
    </row>
    <row r="11" spans="1:10">
      <c r="A11" s="48">
        <v>1</v>
      </c>
      <c r="B11" s="19" t="s">
        <v>502</v>
      </c>
      <c r="C11" s="91" t="s">
        <v>551</v>
      </c>
      <c r="D11" s="20"/>
      <c r="E11" s="92">
        <f>Тип3!J214*3</f>
        <v>1834141.1931780251</v>
      </c>
      <c r="F11" s="93"/>
      <c r="G11" s="94"/>
      <c r="H11" s="94"/>
      <c r="I11" s="94"/>
      <c r="J11" s="92">
        <f>E11+G11+H11+I11</f>
        <v>1834141.1931780251</v>
      </c>
    </row>
    <row r="12" spans="1:10" ht="25.5">
      <c r="A12" s="48">
        <v>2</v>
      </c>
      <c r="B12" s="19" t="s">
        <v>503</v>
      </c>
      <c r="C12" s="91" t="s">
        <v>497</v>
      </c>
      <c r="D12" s="20"/>
      <c r="E12" s="92">
        <f>'ЭО тип 3'!J66*3</f>
        <v>755.97</v>
      </c>
      <c r="F12" s="93"/>
      <c r="G12" s="92">
        <f>'ЭО тип 3'!J67*3</f>
        <v>30949.949999999997</v>
      </c>
      <c r="H12" s="92"/>
      <c r="I12" s="92"/>
      <c r="J12" s="92">
        <f>E12+G12+H12+I12</f>
        <v>31705.919999999998</v>
      </c>
    </row>
    <row r="13" spans="1:10">
      <c r="A13" s="48"/>
      <c r="B13" s="19"/>
      <c r="C13" s="95" t="s">
        <v>419</v>
      </c>
      <c r="D13" s="20"/>
      <c r="E13" s="97">
        <f>E11+E12</f>
        <v>1834897.163178025</v>
      </c>
      <c r="F13" s="96">
        <f>F11+F12</f>
        <v>0</v>
      </c>
      <c r="G13" s="97">
        <f>G11+G12</f>
        <v>30949.949999999997</v>
      </c>
      <c r="H13" s="97"/>
      <c r="I13" s="97"/>
      <c r="J13" s="97">
        <f>J11+J12</f>
        <v>1865847.113178025</v>
      </c>
    </row>
    <row r="14" spans="1:10" ht="25.5">
      <c r="A14" s="48"/>
      <c r="B14" s="44" t="s">
        <v>43</v>
      </c>
      <c r="C14" s="26" t="s">
        <v>44</v>
      </c>
      <c r="D14" s="20"/>
      <c r="E14" s="92">
        <f>E13*0.011</f>
        <v>20183.868794958275</v>
      </c>
      <c r="F14" s="92">
        <f>F13*0.011</f>
        <v>0</v>
      </c>
      <c r="G14" s="92">
        <f>G13*0.011</f>
        <v>340.44944999999996</v>
      </c>
      <c r="H14" s="92"/>
      <c r="I14" s="92"/>
      <c r="J14" s="92">
        <f>J13*0.011</f>
        <v>20524.318244958275</v>
      </c>
    </row>
    <row r="15" spans="1:10">
      <c r="A15" s="48"/>
      <c r="B15" s="19"/>
      <c r="C15" s="95" t="s">
        <v>420</v>
      </c>
      <c r="D15" s="20"/>
      <c r="E15" s="97">
        <f>E13+E14</f>
        <v>1855081.0319729834</v>
      </c>
      <c r="F15" s="97">
        <f>F13+F14</f>
        <v>0</v>
      </c>
      <c r="G15" s="97">
        <f>G13+G14</f>
        <v>31290.399449999997</v>
      </c>
      <c r="H15" s="97"/>
      <c r="I15" s="97"/>
      <c r="J15" s="97">
        <f>J13+J14</f>
        <v>1886371.4314229833</v>
      </c>
    </row>
    <row r="16" spans="1:10" ht="25.5">
      <c r="A16" s="48"/>
      <c r="B16" s="44" t="s">
        <v>48</v>
      </c>
      <c r="C16" s="26" t="s">
        <v>49</v>
      </c>
      <c r="D16" s="20"/>
      <c r="E16" s="92">
        <f>E15*0.022</f>
        <v>40811.782703405632</v>
      </c>
      <c r="F16" s="92">
        <f>F15*0.022</f>
        <v>0</v>
      </c>
      <c r="G16" s="92">
        <f>G15*0.022</f>
        <v>688.3887878999999</v>
      </c>
      <c r="H16" s="92"/>
      <c r="I16" s="92"/>
      <c r="J16" s="92">
        <f>J15*0.022</f>
        <v>41500.171491305628</v>
      </c>
    </row>
    <row r="17" spans="1:10">
      <c r="A17" s="48"/>
      <c r="B17" s="19"/>
      <c r="C17" s="95" t="s">
        <v>419</v>
      </c>
      <c r="D17" s="20"/>
      <c r="E17" s="97">
        <f>E15+E16</f>
        <v>1895892.8146763891</v>
      </c>
      <c r="F17" s="97">
        <f>F15+F16</f>
        <v>0</v>
      </c>
      <c r="G17" s="97">
        <f>G15+G16</f>
        <v>31978.788237899997</v>
      </c>
      <c r="H17" s="97"/>
      <c r="I17" s="97"/>
      <c r="J17" s="97">
        <f>J15+J16</f>
        <v>1927871.6029142889</v>
      </c>
    </row>
    <row r="18" spans="1:10">
      <c r="J18" s="51"/>
    </row>
    <row r="19" spans="1:10">
      <c r="C19" s="2" t="s">
        <v>70</v>
      </c>
    </row>
    <row r="20" spans="1:10">
      <c r="C20" s="2" t="s">
        <v>71</v>
      </c>
    </row>
  </sheetData>
  <mergeCells count="9">
    <mergeCell ref="A7:A10"/>
    <mergeCell ref="B7:B10"/>
    <mergeCell ref="C7:C10"/>
    <mergeCell ref="E7:I7"/>
    <mergeCell ref="J7:J10"/>
    <mergeCell ref="E8:E10"/>
    <mergeCell ref="G8:G10"/>
    <mergeCell ref="H8:H10"/>
    <mergeCell ref="I8:I10"/>
  </mergeCells>
  <pageMargins left="0.78740157480314965" right="0.39370078740157483" top="0.43307086614173229" bottom="0.47244094488188981" header="0.23622047244094491" footer="0.2362204724409449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430"/>
  <sheetViews>
    <sheetView showGridLines="0" zoomScaleNormal="75" zoomScaleSheetLayoutView="75" workbookViewId="0">
      <selection activeCell="H6" sqref="H6"/>
    </sheetView>
  </sheetViews>
  <sheetFormatPr defaultRowHeight="12.75" outlineLevelRow="2"/>
  <cols>
    <col min="1" max="1" width="3.28515625" style="57" customWidth="1"/>
    <col min="2" max="2" width="9.7109375" style="56" customWidth="1"/>
    <col min="3" max="3" width="34.28515625" style="55" customWidth="1"/>
    <col min="4" max="4" width="7.7109375" style="54" customWidth="1"/>
    <col min="5" max="5" width="11.7109375" style="53" customWidth="1"/>
    <col min="6" max="6" width="7.7109375" style="52" customWidth="1"/>
    <col min="7" max="9" width="6.7109375" style="52" customWidth="1"/>
    <col min="10" max="10" width="7.7109375" style="52" customWidth="1"/>
    <col min="11" max="17" width="6.7109375" style="52" customWidth="1"/>
  </cols>
  <sheetData>
    <row r="1" spans="1:18" outlineLevel="2">
      <c r="A1" s="88" t="s">
        <v>366</v>
      </c>
      <c r="C1" s="72"/>
      <c r="D1" s="71"/>
      <c r="E1" s="17"/>
      <c r="F1" s="8"/>
      <c r="G1" s="8"/>
      <c r="H1" s="8"/>
      <c r="I1" s="8"/>
      <c r="J1" s="8"/>
      <c r="K1" s="8"/>
      <c r="L1" s="8"/>
      <c r="M1" s="87" t="s">
        <v>365</v>
      </c>
      <c r="O1" s="8"/>
      <c r="P1" s="8"/>
      <c r="Q1" s="8"/>
    </row>
    <row r="2" spans="1:18" outlineLevel="1">
      <c r="A2" s="1"/>
      <c r="C2" s="72"/>
      <c r="D2" s="71"/>
      <c r="E2" s="17"/>
      <c r="F2" s="8"/>
      <c r="G2" s="8"/>
      <c r="H2" s="8"/>
      <c r="I2" s="8"/>
      <c r="J2" s="8"/>
      <c r="K2" s="8"/>
      <c r="L2" s="8"/>
      <c r="M2" s="1"/>
      <c r="O2" s="8"/>
      <c r="P2" s="8"/>
      <c r="Q2" s="8"/>
    </row>
    <row r="3" spans="1:18" outlineLevel="1">
      <c r="A3" s="1"/>
      <c r="C3" s="72"/>
      <c r="D3" s="71"/>
      <c r="E3" s="17"/>
      <c r="F3" s="8"/>
      <c r="G3" s="8"/>
      <c r="H3" s="8"/>
      <c r="I3" s="8"/>
      <c r="J3" s="8"/>
      <c r="K3" s="8"/>
      <c r="L3" s="8"/>
      <c r="M3" s="1"/>
      <c r="O3" s="8"/>
      <c r="P3" s="8"/>
      <c r="Q3" s="8"/>
    </row>
    <row r="4" spans="1:18" outlineLevel="1">
      <c r="A4" s="1" t="s">
        <v>364</v>
      </c>
      <c r="C4" s="72"/>
      <c r="D4" s="71"/>
      <c r="E4" s="17"/>
      <c r="F4" s="8"/>
      <c r="G4" s="8"/>
      <c r="H4" s="8"/>
      <c r="I4" s="8"/>
      <c r="J4" s="8"/>
      <c r="K4" s="8"/>
      <c r="L4" s="8"/>
      <c r="M4" s="1" t="s">
        <v>364</v>
      </c>
      <c r="O4" s="8"/>
      <c r="P4" s="8"/>
      <c r="Q4" s="8"/>
      <c r="R4" s="86"/>
    </row>
    <row r="5" spans="1:18" outlineLevel="1">
      <c r="A5" s="1" t="s">
        <v>363</v>
      </c>
      <c r="C5" s="72"/>
      <c r="D5" s="71"/>
      <c r="E5" s="17"/>
      <c r="F5" s="8"/>
      <c r="G5" s="8"/>
      <c r="H5" s="8"/>
      <c r="I5" s="8"/>
      <c r="J5" s="8"/>
      <c r="K5" s="8"/>
      <c r="L5" s="8"/>
      <c r="M5" s="2" t="s">
        <v>362</v>
      </c>
      <c r="O5" s="8"/>
      <c r="P5" s="8"/>
      <c r="Q5" s="8"/>
    </row>
    <row r="6" spans="1:18">
      <c r="A6" s="17"/>
      <c r="B6" s="1"/>
      <c r="C6" s="72"/>
      <c r="D6" s="71"/>
      <c r="E6" s="76"/>
      <c r="F6" s="79"/>
      <c r="G6" s="79"/>
      <c r="H6" s="108" t="s">
        <v>414</v>
      </c>
      <c r="I6" s="79"/>
      <c r="J6" s="79"/>
      <c r="K6" s="8"/>
      <c r="L6" s="8"/>
      <c r="M6" s="8"/>
      <c r="N6" s="8"/>
      <c r="O6" s="8"/>
      <c r="P6" s="8"/>
      <c r="Q6" s="8"/>
    </row>
    <row r="7" spans="1:18">
      <c r="A7" s="17"/>
      <c r="B7" s="1"/>
      <c r="C7" s="72"/>
      <c r="D7" s="71"/>
      <c r="E7" s="85"/>
      <c r="F7" s="79"/>
      <c r="G7" s="79"/>
      <c r="H7" s="103" t="s">
        <v>9</v>
      </c>
      <c r="I7" s="103"/>
      <c r="J7" s="79"/>
      <c r="K7" s="8"/>
      <c r="L7" s="8"/>
      <c r="M7" s="8"/>
      <c r="N7" s="8"/>
      <c r="O7" s="8"/>
      <c r="P7" s="8"/>
      <c r="Q7" s="8"/>
    </row>
    <row r="8" spans="1:18">
      <c r="A8" s="17"/>
      <c r="B8" s="1"/>
      <c r="C8" s="72"/>
      <c r="D8" s="71"/>
      <c r="E8" s="7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>
      <c r="A9" s="17"/>
      <c r="B9" s="1"/>
      <c r="C9" s="72"/>
      <c r="D9" s="71"/>
      <c r="E9" s="76"/>
      <c r="F9" s="8"/>
      <c r="G9" s="8"/>
      <c r="H9" s="84" t="s">
        <v>361</v>
      </c>
      <c r="I9" s="84"/>
      <c r="J9" s="8"/>
      <c r="K9" s="8"/>
      <c r="L9" s="8"/>
      <c r="M9" s="8"/>
      <c r="N9" s="8"/>
      <c r="O9" s="8"/>
      <c r="P9" s="8"/>
      <c r="Q9" s="8"/>
    </row>
    <row r="10" spans="1:18">
      <c r="A10" s="17"/>
      <c r="B10" s="1"/>
      <c r="C10" s="72"/>
      <c r="D10" s="71"/>
      <c r="E10" s="76"/>
      <c r="F10" s="8"/>
      <c r="G10" s="8"/>
      <c r="H10" s="17" t="s">
        <v>360</v>
      </c>
      <c r="I10" s="17"/>
      <c r="J10" s="8"/>
      <c r="K10" s="8"/>
      <c r="L10" s="8"/>
      <c r="M10" s="8"/>
      <c r="N10" s="8"/>
      <c r="O10" s="8"/>
      <c r="P10" s="8"/>
      <c r="Q10" s="8"/>
    </row>
    <row r="11" spans="1:18">
      <c r="A11" s="17"/>
      <c r="B11" s="1"/>
      <c r="C11" s="72"/>
      <c r="D11" s="71"/>
      <c r="E11" s="7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17"/>
      <c r="B12" s="1"/>
      <c r="C12" s="83" t="s">
        <v>359</v>
      </c>
      <c r="D12" s="5" t="s">
        <v>565</v>
      </c>
      <c r="E12" s="74"/>
      <c r="F12" s="8"/>
      <c r="G12" s="8"/>
      <c r="H12" s="17"/>
      <c r="I12" s="8"/>
      <c r="J12" s="8"/>
      <c r="K12" s="10"/>
      <c r="L12" s="10"/>
      <c r="M12" s="8"/>
      <c r="N12" s="8"/>
      <c r="O12" s="8"/>
      <c r="P12" s="8"/>
      <c r="Q12" s="8"/>
    </row>
    <row r="13" spans="1:18">
      <c r="A13" s="17"/>
      <c r="B13" s="1"/>
      <c r="C13" s="72"/>
      <c r="D13" s="71"/>
      <c r="E13" s="82"/>
      <c r="F13" s="80"/>
      <c r="G13" s="80"/>
      <c r="H13" s="81" t="s">
        <v>358</v>
      </c>
      <c r="I13" s="81"/>
      <c r="J13" s="80"/>
      <c r="K13" s="79"/>
      <c r="L13" s="8"/>
      <c r="M13" s="8"/>
      <c r="N13" s="8"/>
      <c r="O13" s="8"/>
      <c r="P13" s="8"/>
      <c r="Q13" s="8"/>
    </row>
    <row r="14" spans="1:18">
      <c r="A14" s="78"/>
      <c r="B14" s="77"/>
      <c r="C14" s="72"/>
      <c r="D14" s="71"/>
      <c r="E14" s="7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8" ht="14.25">
      <c r="A15" s="17"/>
      <c r="B15" s="1"/>
      <c r="C15" s="72"/>
      <c r="D15" s="74" t="s">
        <v>357</v>
      </c>
      <c r="E15" s="17"/>
      <c r="F15" s="8"/>
      <c r="G15" s="8"/>
      <c r="H15" s="8"/>
      <c r="I15" s="74"/>
      <c r="J15" s="74"/>
      <c r="K15" s="8"/>
      <c r="L15" s="8"/>
      <c r="M15" s="8"/>
      <c r="N15" s="8"/>
      <c r="O15" s="8"/>
      <c r="P15" s="8"/>
      <c r="Q15" s="8"/>
      <c r="R15" s="75"/>
    </row>
    <row r="16" spans="1:18">
      <c r="A16" s="17"/>
      <c r="B16" s="1"/>
      <c r="C16" s="72"/>
      <c r="D16" s="74" t="s">
        <v>356</v>
      </c>
      <c r="E16" s="17"/>
      <c r="F16" s="8"/>
      <c r="G16" s="8"/>
      <c r="H16" s="8"/>
      <c r="I16" s="74"/>
      <c r="J16" s="168">
        <f>J214</f>
        <v>611380.39772600832</v>
      </c>
      <c r="K16" s="150"/>
      <c r="L16" s="2" t="s">
        <v>352</v>
      </c>
      <c r="M16" s="8"/>
      <c r="N16" s="8"/>
      <c r="O16" s="8"/>
      <c r="P16" s="8"/>
      <c r="Q16" s="8"/>
    </row>
    <row r="17" spans="1:17">
      <c r="A17" s="17"/>
      <c r="B17" s="1"/>
      <c r="C17" s="72"/>
      <c r="D17" s="74" t="s">
        <v>354</v>
      </c>
      <c r="E17" s="17"/>
      <c r="F17" s="8"/>
      <c r="G17" s="8"/>
      <c r="H17" s="8"/>
      <c r="I17" s="74"/>
      <c r="J17" s="168">
        <f>(K214+M214)</f>
        <v>39295.815438108482</v>
      </c>
      <c r="K17" s="150"/>
      <c r="L17" s="2" t="s">
        <v>352</v>
      </c>
      <c r="M17" s="8"/>
      <c r="N17" s="8"/>
      <c r="O17" s="8"/>
      <c r="P17" s="8"/>
      <c r="Q17" s="8"/>
    </row>
    <row r="18" spans="1:17" outlineLevel="1">
      <c r="A18" s="17"/>
      <c r="B18" s="1"/>
      <c r="C18" s="72"/>
      <c r="D18" s="74" t="s">
        <v>351</v>
      </c>
      <c r="E18" s="17"/>
      <c r="F18" s="8"/>
      <c r="G18" s="8"/>
      <c r="H18" s="8"/>
      <c r="I18" s="74"/>
      <c r="J18" s="168">
        <f>(O214+Q214)</f>
        <v>4393.6966249420493</v>
      </c>
      <c r="K18" s="150"/>
      <c r="L18" s="2" t="s">
        <v>349</v>
      </c>
      <c r="M18" s="8"/>
      <c r="N18" s="8"/>
      <c r="O18" s="8"/>
      <c r="P18" s="8"/>
      <c r="Q18" s="8"/>
    </row>
    <row r="19" spans="1:17">
      <c r="A19" s="17"/>
      <c r="B19" s="1"/>
      <c r="C19" s="72"/>
      <c r="D19" s="73" t="s">
        <v>409</v>
      </c>
      <c r="E19" s="1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17"/>
      <c r="B20" s="1"/>
      <c r="C20" s="72"/>
      <c r="D20" s="71"/>
      <c r="E20" s="1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2" spans="1:17" ht="18" customHeight="1">
      <c r="A22" s="154" t="s">
        <v>11</v>
      </c>
      <c r="B22" s="156" t="s">
        <v>347</v>
      </c>
      <c r="C22" s="154" t="s">
        <v>346</v>
      </c>
      <c r="D22" s="154" t="s">
        <v>345</v>
      </c>
      <c r="E22" s="154" t="s">
        <v>344</v>
      </c>
      <c r="F22" s="154" t="s">
        <v>343</v>
      </c>
      <c r="G22" s="155"/>
      <c r="H22" s="155"/>
      <c r="I22" s="155"/>
      <c r="J22" s="154" t="s">
        <v>342</v>
      </c>
      <c r="K22" s="155"/>
      <c r="L22" s="155"/>
      <c r="M22" s="155"/>
      <c r="N22" s="154" t="s">
        <v>341</v>
      </c>
      <c r="O22" s="154" t="s">
        <v>340</v>
      </c>
      <c r="P22" s="154" t="s">
        <v>339</v>
      </c>
      <c r="Q22" s="154" t="s">
        <v>338</v>
      </c>
    </row>
    <row r="23" spans="1:17" ht="15.75" customHeight="1">
      <c r="A23" s="155"/>
      <c r="B23" s="157"/>
      <c r="C23" s="137"/>
      <c r="D23" s="154"/>
      <c r="E23" s="155"/>
      <c r="F23" s="154" t="s">
        <v>337</v>
      </c>
      <c r="G23" s="154" t="s">
        <v>336</v>
      </c>
      <c r="H23" s="155"/>
      <c r="I23" s="155"/>
      <c r="J23" s="154" t="s">
        <v>337</v>
      </c>
      <c r="K23" s="154" t="s">
        <v>336</v>
      </c>
      <c r="L23" s="155"/>
      <c r="M23" s="155"/>
      <c r="N23" s="154"/>
      <c r="O23" s="154"/>
      <c r="P23" s="154"/>
      <c r="Q23" s="154"/>
    </row>
    <row r="24" spans="1:17" ht="15.75" customHeight="1">
      <c r="A24" s="155"/>
      <c r="B24" s="157"/>
      <c r="C24" s="137"/>
      <c r="D24" s="154"/>
      <c r="E24" s="155"/>
      <c r="F24" s="155"/>
      <c r="G24" s="69" t="s">
        <v>335</v>
      </c>
      <c r="H24" s="69" t="s">
        <v>334</v>
      </c>
      <c r="I24" s="69" t="s">
        <v>333</v>
      </c>
      <c r="J24" s="155"/>
      <c r="K24" s="69" t="s">
        <v>335</v>
      </c>
      <c r="L24" s="69" t="s">
        <v>334</v>
      </c>
      <c r="M24" s="69" t="s">
        <v>333</v>
      </c>
      <c r="N24" s="154"/>
      <c r="O24" s="154"/>
      <c r="P24" s="154"/>
      <c r="Q24" s="154"/>
    </row>
    <row r="25" spans="1:17">
      <c r="A25" s="66">
        <v>1</v>
      </c>
      <c r="B25" s="70">
        <v>2</v>
      </c>
      <c r="C25" s="69">
        <v>3</v>
      </c>
      <c r="D25" s="69">
        <v>4</v>
      </c>
      <c r="E25" s="66">
        <v>5</v>
      </c>
      <c r="F25" s="68">
        <v>6</v>
      </c>
      <c r="G25" s="68">
        <v>7</v>
      </c>
      <c r="H25" s="68">
        <v>8</v>
      </c>
      <c r="I25" s="68">
        <v>9</v>
      </c>
      <c r="J25" s="68">
        <v>10</v>
      </c>
      <c r="K25" s="68">
        <v>11</v>
      </c>
      <c r="L25" s="68">
        <v>12</v>
      </c>
      <c r="M25" s="68">
        <v>13</v>
      </c>
      <c r="N25" s="68">
        <v>14</v>
      </c>
      <c r="O25" s="68">
        <v>15</v>
      </c>
      <c r="P25" s="68">
        <v>16</v>
      </c>
      <c r="Q25" s="68">
        <v>17</v>
      </c>
    </row>
    <row r="26" spans="1:17" ht="19.149999999999999" customHeight="1">
      <c r="A26" s="139" t="s">
        <v>332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17" ht="19.149999999999999" customHeight="1">
      <c r="A27" s="151" t="s">
        <v>331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</row>
    <row r="28" spans="1:17" ht="36">
      <c r="A28" s="66">
        <v>2</v>
      </c>
      <c r="B28" s="65" t="s">
        <v>330</v>
      </c>
      <c r="C28" s="64" t="s">
        <v>329</v>
      </c>
      <c r="D28" s="63" t="s">
        <v>112</v>
      </c>
      <c r="E28" s="67">
        <v>0.65</v>
      </c>
      <c r="F28" s="60">
        <v>920.4</v>
      </c>
      <c r="G28" s="60">
        <v>920.4</v>
      </c>
      <c r="H28" s="60"/>
      <c r="I28" s="60"/>
      <c r="J28" s="60">
        <v>598.26</v>
      </c>
      <c r="K28" s="60">
        <v>598.26</v>
      </c>
      <c r="L28" s="60"/>
      <c r="M28" s="60"/>
      <c r="N28" s="60">
        <v>118</v>
      </c>
      <c r="O28" s="60">
        <v>76.7</v>
      </c>
      <c r="P28" s="60"/>
      <c r="Q28" s="60"/>
    </row>
    <row r="29" spans="1:17" ht="24">
      <c r="A29" s="66">
        <v>3</v>
      </c>
      <c r="B29" s="65" t="s">
        <v>325</v>
      </c>
      <c r="C29" s="64" t="s">
        <v>324</v>
      </c>
      <c r="D29" s="63" t="s">
        <v>112</v>
      </c>
      <c r="E29" s="67">
        <v>0.26</v>
      </c>
      <c r="F29" s="60">
        <v>663.75</v>
      </c>
      <c r="G29" s="60">
        <v>663.75</v>
      </c>
      <c r="H29" s="60"/>
      <c r="I29" s="60"/>
      <c r="J29" s="60">
        <v>172.58</v>
      </c>
      <c r="K29" s="60">
        <v>172.58</v>
      </c>
      <c r="L29" s="60"/>
      <c r="M29" s="60"/>
      <c r="N29" s="60">
        <v>88.5</v>
      </c>
      <c r="O29" s="60">
        <v>23.01</v>
      </c>
      <c r="P29" s="60"/>
      <c r="Q29" s="60"/>
    </row>
    <row r="30" spans="1:17" ht="48">
      <c r="A30" s="66">
        <v>4</v>
      </c>
      <c r="B30" s="65" t="s">
        <v>323</v>
      </c>
      <c r="C30" s="64" t="s">
        <v>322</v>
      </c>
      <c r="D30" s="63" t="s">
        <v>321</v>
      </c>
      <c r="E30" s="67">
        <v>0.26</v>
      </c>
      <c r="F30" s="60">
        <v>417.61</v>
      </c>
      <c r="G30" s="60">
        <v>106.88</v>
      </c>
      <c r="H30" s="60">
        <v>310.73</v>
      </c>
      <c r="I30" s="60">
        <v>30.58</v>
      </c>
      <c r="J30" s="60">
        <v>108.58</v>
      </c>
      <c r="K30" s="60">
        <v>27.79</v>
      </c>
      <c r="L30" s="60">
        <v>80.790000000000006</v>
      </c>
      <c r="M30" s="60">
        <v>7.95</v>
      </c>
      <c r="N30" s="60">
        <v>12.53</v>
      </c>
      <c r="O30" s="60">
        <v>3.26</v>
      </c>
      <c r="P30" s="60">
        <v>3.04</v>
      </c>
      <c r="Q30" s="60">
        <v>0.79</v>
      </c>
    </row>
    <row r="31" spans="1:17" ht="19.149999999999999" customHeight="1">
      <c r="A31" s="151" t="s">
        <v>328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1:17" ht="36">
      <c r="A32" s="66">
        <v>6</v>
      </c>
      <c r="B32" s="65" t="s">
        <v>327</v>
      </c>
      <c r="C32" s="64" t="s">
        <v>326</v>
      </c>
      <c r="D32" s="63" t="s">
        <v>112</v>
      </c>
      <c r="E32" s="67">
        <v>0.21</v>
      </c>
      <c r="F32" s="60">
        <v>1047.5</v>
      </c>
      <c r="G32" s="60">
        <v>1047.5</v>
      </c>
      <c r="H32" s="60"/>
      <c r="I32" s="60"/>
      <c r="J32" s="60">
        <v>219.98</v>
      </c>
      <c r="K32" s="60">
        <v>219.98</v>
      </c>
      <c r="L32" s="60"/>
      <c r="M32" s="60"/>
      <c r="N32" s="60">
        <v>125</v>
      </c>
      <c r="O32" s="60">
        <v>26.25</v>
      </c>
      <c r="P32" s="60"/>
      <c r="Q32" s="60"/>
    </row>
    <row r="33" spans="1:17" ht="24">
      <c r="A33" s="66">
        <v>7</v>
      </c>
      <c r="B33" s="65" t="s">
        <v>325</v>
      </c>
      <c r="C33" s="64" t="s">
        <v>324</v>
      </c>
      <c r="D33" s="63" t="s">
        <v>112</v>
      </c>
      <c r="E33" s="67">
        <v>0.156</v>
      </c>
      <c r="F33" s="60">
        <v>663.75</v>
      </c>
      <c r="G33" s="60">
        <v>663.75</v>
      </c>
      <c r="H33" s="60"/>
      <c r="I33" s="60"/>
      <c r="J33" s="60">
        <v>103.55</v>
      </c>
      <c r="K33" s="60">
        <v>103.55</v>
      </c>
      <c r="L33" s="60"/>
      <c r="M33" s="60"/>
      <c r="N33" s="60">
        <v>88.5</v>
      </c>
      <c r="O33" s="60">
        <v>13.81</v>
      </c>
      <c r="P33" s="60"/>
      <c r="Q33" s="60"/>
    </row>
    <row r="34" spans="1:17" ht="48">
      <c r="A34" s="66">
        <v>8</v>
      </c>
      <c r="B34" s="65" t="s">
        <v>323</v>
      </c>
      <c r="C34" s="64" t="s">
        <v>322</v>
      </c>
      <c r="D34" s="63" t="s">
        <v>321</v>
      </c>
      <c r="E34" s="67">
        <v>0.156</v>
      </c>
      <c r="F34" s="60">
        <v>417.61</v>
      </c>
      <c r="G34" s="60">
        <v>106.88</v>
      </c>
      <c r="H34" s="60">
        <v>310.73</v>
      </c>
      <c r="I34" s="60">
        <v>30.58</v>
      </c>
      <c r="J34" s="60">
        <v>65.150000000000006</v>
      </c>
      <c r="K34" s="60">
        <v>16.670000000000002</v>
      </c>
      <c r="L34" s="60">
        <v>48.48</v>
      </c>
      <c r="M34" s="60">
        <v>4.7699999999999996</v>
      </c>
      <c r="N34" s="60">
        <v>12.53</v>
      </c>
      <c r="O34" s="60">
        <v>1.95</v>
      </c>
      <c r="P34" s="60">
        <v>3.04</v>
      </c>
      <c r="Q34" s="60">
        <v>0.47</v>
      </c>
    </row>
    <row r="35" spans="1:17" ht="19.149999999999999" customHeight="1">
      <c r="A35" s="151" t="s">
        <v>293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</row>
    <row r="36" spans="1:17" ht="36">
      <c r="A36" s="66">
        <v>10</v>
      </c>
      <c r="B36" s="65" t="s">
        <v>327</v>
      </c>
      <c r="C36" s="64" t="s">
        <v>326</v>
      </c>
      <c r="D36" s="63" t="s">
        <v>112</v>
      </c>
      <c r="E36" s="67">
        <v>5.1999999999999998E-2</v>
      </c>
      <c r="F36" s="60">
        <v>1047.5</v>
      </c>
      <c r="G36" s="60">
        <v>1047.5</v>
      </c>
      <c r="H36" s="60"/>
      <c r="I36" s="60"/>
      <c r="J36" s="60">
        <v>54.47</v>
      </c>
      <c r="K36" s="60">
        <v>54.47</v>
      </c>
      <c r="L36" s="60"/>
      <c r="M36" s="60"/>
      <c r="N36" s="60">
        <v>125</v>
      </c>
      <c r="O36" s="60">
        <v>6.5</v>
      </c>
      <c r="P36" s="60"/>
      <c r="Q36" s="60"/>
    </row>
    <row r="37" spans="1:17" ht="24">
      <c r="A37" s="66">
        <v>11</v>
      </c>
      <c r="B37" s="65" t="s">
        <v>325</v>
      </c>
      <c r="C37" s="64" t="s">
        <v>324</v>
      </c>
      <c r="D37" s="63" t="s">
        <v>112</v>
      </c>
      <c r="E37" s="67">
        <v>2.3400000000000001E-2</v>
      </c>
      <c r="F37" s="60">
        <v>663.75</v>
      </c>
      <c r="G37" s="60">
        <v>663.75</v>
      </c>
      <c r="H37" s="60"/>
      <c r="I37" s="60"/>
      <c r="J37" s="60">
        <v>15.53</v>
      </c>
      <c r="K37" s="60">
        <v>15.53</v>
      </c>
      <c r="L37" s="60"/>
      <c r="M37" s="60"/>
      <c r="N37" s="60">
        <v>88.5</v>
      </c>
      <c r="O37" s="60">
        <v>2.0699999999999998</v>
      </c>
      <c r="P37" s="60"/>
      <c r="Q37" s="60"/>
    </row>
    <row r="38" spans="1:17" ht="48">
      <c r="A38" s="66">
        <v>12</v>
      </c>
      <c r="B38" s="65" t="s">
        <v>323</v>
      </c>
      <c r="C38" s="64" t="s">
        <v>322</v>
      </c>
      <c r="D38" s="63" t="s">
        <v>321</v>
      </c>
      <c r="E38" s="67">
        <v>2.3400000000000001E-2</v>
      </c>
      <c r="F38" s="60">
        <v>417.61</v>
      </c>
      <c r="G38" s="60">
        <v>106.88</v>
      </c>
      <c r="H38" s="60">
        <v>310.73</v>
      </c>
      <c r="I38" s="60">
        <v>30.58</v>
      </c>
      <c r="J38" s="60">
        <v>9.77</v>
      </c>
      <c r="K38" s="60">
        <v>2.5</v>
      </c>
      <c r="L38" s="60">
        <v>7.27</v>
      </c>
      <c r="M38" s="60">
        <v>0.72</v>
      </c>
      <c r="N38" s="60">
        <v>12.53</v>
      </c>
      <c r="O38" s="60">
        <v>0.28999999999999998</v>
      </c>
      <c r="P38" s="60">
        <v>3.04</v>
      </c>
      <c r="Q38" s="60">
        <v>7.0000000000000007E-2</v>
      </c>
    </row>
    <row r="39" spans="1:17" ht="19.149999999999999" customHeight="1">
      <c r="A39" s="151" t="s">
        <v>320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</row>
    <row r="40" spans="1:17" ht="24">
      <c r="A40" s="66">
        <v>13</v>
      </c>
      <c r="B40" s="65" t="s">
        <v>319</v>
      </c>
      <c r="C40" s="64" t="s">
        <v>318</v>
      </c>
      <c r="D40" s="63" t="s">
        <v>317</v>
      </c>
      <c r="E40" s="67">
        <v>7</v>
      </c>
      <c r="F40" s="60">
        <v>104.63</v>
      </c>
      <c r="G40" s="60">
        <v>18.77</v>
      </c>
      <c r="H40" s="60">
        <v>29.92</v>
      </c>
      <c r="I40" s="60">
        <v>4.8099999999999996</v>
      </c>
      <c r="J40" s="60">
        <v>732.41</v>
      </c>
      <c r="K40" s="60">
        <v>131.38999999999999</v>
      </c>
      <c r="L40" s="60">
        <v>209.44</v>
      </c>
      <c r="M40" s="60">
        <v>33.67</v>
      </c>
      <c r="N40" s="60">
        <v>2.2000000000000002</v>
      </c>
      <c r="O40" s="60">
        <v>15.4</v>
      </c>
      <c r="P40" s="60">
        <v>0.45</v>
      </c>
      <c r="Q40" s="60">
        <v>3.15</v>
      </c>
    </row>
    <row r="41" spans="1:17" ht="19.149999999999999" customHeight="1">
      <c r="A41" s="151" t="s">
        <v>316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</row>
    <row r="42" spans="1:17" ht="48">
      <c r="A42" s="66">
        <v>14</v>
      </c>
      <c r="B42" s="65" t="s">
        <v>315</v>
      </c>
      <c r="C42" s="64" t="s">
        <v>314</v>
      </c>
      <c r="D42" s="63" t="s">
        <v>313</v>
      </c>
      <c r="E42" s="62">
        <v>0.32079999999999997</v>
      </c>
      <c r="F42" s="60">
        <v>704.22</v>
      </c>
      <c r="G42" s="60">
        <v>64.53</v>
      </c>
      <c r="H42" s="60">
        <v>86.31</v>
      </c>
      <c r="I42" s="60">
        <v>9.24</v>
      </c>
      <c r="J42" s="60">
        <v>225.91</v>
      </c>
      <c r="K42" s="60">
        <v>20.7</v>
      </c>
      <c r="L42" s="60">
        <v>27.69</v>
      </c>
      <c r="M42" s="60">
        <v>2.96</v>
      </c>
      <c r="N42" s="60">
        <v>7.7</v>
      </c>
      <c r="O42" s="60">
        <v>2.4700000000000002</v>
      </c>
      <c r="P42" s="60">
        <v>0.88</v>
      </c>
      <c r="Q42" s="60">
        <v>0.28000000000000003</v>
      </c>
    </row>
    <row r="43" spans="1:17" ht="48">
      <c r="A43" s="66">
        <v>15</v>
      </c>
      <c r="B43" s="65" t="s">
        <v>312</v>
      </c>
      <c r="C43" s="64" t="s">
        <v>311</v>
      </c>
      <c r="D43" s="63" t="s">
        <v>310</v>
      </c>
      <c r="E43" s="67">
        <v>6.42</v>
      </c>
      <c r="F43" s="60">
        <v>650.45000000000005</v>
      </c>
      <c r="G43" s="60">
        <v>30.67</v>
      </c>
      <c r="H43" s="60">
        <v>0.24</v>
      </c>
      <c r="I43" s="60"/>
      <c r="J43" s="60">
        <v>4175.8900000000003</v>
      </c>
      <c r="K43" s="60">
        <v>196.9</v>
      </c>
      <c r="L43" s="60">
        <v>1.54</v>
      </c>
      <c r="M43" s="60"/>
      <c r="N43" s="60">
        <v>3.66</v>
      </c>
      <c r="O43" s="60">
        <v>23.5</v>
      </c>
      <c r="P43" s="60"/>
      <c r="Q43" s="60"/>
    </row>
    <row r="44" spans="1:17" ht="24">
      <c r="A44" s="66">
        <v>16</v>
      </c>
      <c r="B44" s="65" t="s">
        <v>309</v>
      </c>
      <c r="C44" s="64" t="s">
        <v>308</v>
      </c>
      <c r="D44" s="63" t="s">
        <v>183</v>
      </c>
      <c r="E44" s="67">
        <v>-3.9780000000000002</v>
      </c>
      <c r="F44" s="60">
        <v>600</v>
      </c>
      <c r="G44" s="60"/>
      <c r="H44" s="60"/>
      <c r="I44" s="60"/>
      <c r="J44" s="60">
        <v>-2386.8000000000002</v>
      </c>
      <c r="K44" s="60"/>
      <c r="L44" s="60"/>
      <c r="M44" s="60"/>
      <c r="N44" s="60"/>
      <c r="O44" s="60"/>
      <c r="P44" s="60"/>
      <c r="Q44" s="60"/>
    </row>
    <row r="45" spans="1:17" ht="24">
      <c r="A45" s="66">
        <v>17</v>
      </c>
      <c r="B45" s="65" t="s">
        <v>303</v>
      </c>
      <c r="C45" s="64" t="s">
        <v>302</v>
      </c>
      <c r="D45" s="63" t="s">
        <v>183</v>
      </c>
      <c r="E45" s="67">
        <v>3.9780000000000002</v>
      </c>
      <c r="F45" s="60">
        <v>560</v>
      </c>
      <c r="G45" s="60"/>
      <c r="H45" s="60"/>
      <c r="I45" s="60"/>
      <c r="J45" s="60">
        <v>2227.6799999999998</v>
      </c>
      <c r="K45" s="60"/>
      <c r="L45" s="60"/>
      <c r="M45" s="60"/>
      <c r="N45" s="60"/>
      <c r="O45" s="60"/>
      <c r="P45" s="60"/>
      <c r="Q45" s="60"/>
    </row>
    <row r="46" spans="1:17" ht="19.149999999999999" customHeight="1">
      <c r="A46" s="139" t="s">
        <v>307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</row>
    <row r="47" spans="1:17" ht="19.149999999999999" customHeight="1">
      <c r="A47" s="151" t="s">
        <v>306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</row>
    <row r="48" spans="1:17" ht="84">
      <c r="A48" s="66">
        <v>18</v>
      </c>
      <c r="B48" s="65" t="s">
        <v>305</v>
      </c>
      <c r="C48" s="64" t="s">
        <v>304</v>
      </c>
      <c r="D48" s="63" t="s">
        <v>109</v>
      </c>
      <c r="E48" s="62">
        <v>0.61699999999999999</v>
      </c>
      <c r="F48" s="60">
        <v>65118.2</v>
      </c>
      <c r="G48" s="60">
        <v>2915.83</v>
      </c>
      <c r="H48" s="60">
        <v>1999.26</v>
      </c>
      <c r="I48" s="60">
        <v>295.58</v>
      </c>
      <c r="J48" s="60">
        <v>40177.93</v>
      </c>
      <c r="K48" s="60">
        <v>1799.07</v>
      </c>
      <c r="L48" s="60">
        <v>1233.54</v>
      </c>
      <c r="M48" s="60">
        <v>182.37</v>
      </c>
      <c r="N48" s="60">
        <v>337.48</v>
      </c>
      <c r="O48" s="60">
        <v>208.23</v>
      </c>
      <c r="P48" s="60">
        <v>21.96</v>
      </c>
      <c r="Q48" s="60">
        <v>13.55</v>
      </c>
    </row>
    <row r="49" spans="1:17" ht="24">
      <c r="A49" s="66">
        <v>19</v>
      </c>
      <c r="B49" s="65" t="s">
        <v>303</v>
      </c>
      <c r="C49" s="64" t="s">
        <v>302</v>
      </c>
      <c r="D49" s="63" t="s">
        <v>183</v>
      </c>
      <c r="E49" s="67">
        <v>-62.93</v>
      </c>
      <c r="F49" s="60">
        <v>560</v>
      </c>
      <c r="G49" s="60"/>
      <c r="H49" s="60"/>
      <c r="I49" s="60"/>
      <c r="J49" s="60">
        <v>-35240.800000000003</v>
      </c>
      <c r="K49" s="60"/>
      <c r="L49" s="60"/>
      <c r="M49" s="60"/>
      <c r="N49" s="60"/>
      <c r="O49" s="60"/>
      <c r="P49" s="60"/>
      <c r="Q49" s="60"/>
    </row>
    <row r="50" spans="1:17" ht="24">
      <c r="A50" s="66">
        <v>20</v>
      </c>
      <c r="B50" s="65" t="s">
        <v>237</v>
      </c>
      <c r="C50" s="64" t="s">
        <v>236</v>
      </c>
      <c r="D50" s="63" t="s">
        <v>183</v>
      </c>
      <c r="E50" s="67">
        <v>62.93</v>
      </c>
      <c r="F50" s="60">
        <v>580</v>
      </c>
      <c r="G50" s="60"/>
      <c r="H50" s="60"/>
      <c r="I50" s="60"/>
      <c r="J50" s="60">
        <v>36499.4</v>
      </c>
      <c r="K50" s="60"/>
      <c r="L50" s="60"/>
      <c r="M50" s="60"/>
      <c r="N50" s="60"/>
      <c r="O50" s="60"/>
      <c r="P50" s="60"/>
      <c r="Q50" s="60"/>
    </row>
    <row r="51" spans="1:17" ht="24">
      <c r="A51" s="66">
        <v>29</v>
      </c>
      <c r="B51" s="65" t="s">
        <v>301</v>
      </c>
      <c r="C51" s="64" t="s">
        <v>300</v>
      </c>
      <c r="D51" s="63" t="s">
        <v>297</v>
      </c>
      <c r="E51" s="62">
        <v>0.375</v>
      </c>
      <c r="F51" s="60">
        <v>1485.02</v>
      </c>
      <c r="G51" s="60">
        <v>313.70999999999998</v>
      </c>
      <c r="H51" s="60">
        <v>44.24</v>
      </c>
      <c r="I51" s="60">
        <v>14.73</v>
      </c>
      <c r="J51" s="60">
        <v>556.88</v>
      </c>
      <c r="K51" s="60">
        <v>117.64</v>
      </c>
      <c r="L51" s="60">
        <v>16.59</v>
      </c>
      <c r="M51" s="60">
        <v>5.52</v>
      </c>
      <c r="N51" s="60">
        <v>39.51</v>
      </c>
      <c r="O51" s="60">
        <v>14.82</v>
      </c>
      <c r="P51" s="60">
        <v>1.27</v>
      </c>
      <c r="Q51" s="60">
        <v>0.48</v>
      </c>
    </row>
    <row r="52" spans="1:17" ht="24">
      <c r="A52" s="66">
        <v>29.1</v>
      </c>
      <c r="B52" s="65" t="s">
        <v>408</v>
      </c>
      <c r="C52" s="64" t="s">
        <v>407</v>
      </c>
      <c r="D52" s="63" t="s">
        <v>183</v>
      </c>
      <c r="E52" s="67">
        <v>-0.76500000000000001</v>
      </c>
      <c r="F52" s="60">
        <v>548.29999999999995</v>
      </c>
      <c r="G52" s="60"/>
      <c r="H52" s="60"/>
      <c r="I52" s="60"/>
      <c r="J52" s="60">
        <v>-419.45</v>
      </c>
      <c r="K52" s="60"/>
      <c r="L52" s="60"/>
      <c r="M52" s="60"/>
      <c r="N52" s="60"/>
      <c r="O52" s="60"/>
      <c r="P52" s="60"/>
      <c r="Q52" s="60"/>
    </row>
    <row r="53" spans="1:17" ht="24">
      <c r="A53" s="66">
        <v>29.2</v>
      </c>
      <c r="B53" s="65" t="s">
        <v>163</v>
      </c>
      <c r="C53" s="64" t="s">
        <v>407</v>
      </c>
      <c r="D53" s="63" t="s">
        <v>183</v>
      </c>
      <c r="E53" s="67">
        <v>0.76500000000000001</v>
      </c>
      <c r="F53" s="60">
        <v>310.99</v>
      </c>
      <c r="G53" s="60"/>
      <c r="H53" s="60"/>
      <c r="I53" s="60"/>
      <c r="J53" s="60">
        <v>237.91</v>
      </c>
      <c r="K53" s="60"/>
      <c r="L53" s="60"/>
      <c r="M53" s="60"/>
      <c r="N53" s="60"/>
      <c r="O53" s="60"/>
      <c r="P53" s="60"/>
      <c r="Q53" s="60"/>
    </row>
    <row r="54" spans="1:17" ht="36">
      <c r="A54" s="66">
        <v>30</v>
      </c>
      <c r="B54" s="65" t="s">
        <v>299</v>
      </c>
      <c r="C54" s="64" t="s">
        <v>298</v>
      </c>
      <c r="D54" s="63" t="s">
        <v>297</v>
      </c>
      <c r="E54" s="62">
        <v>0.375</v>
      </c>
      <c r="F54" s="60">
        <v>582.64</v>
      </c>
      <c r="G54" s="60">
        <v>7.94</v>
      </c>
      <c r="H54" s="60">
        <v>15.44</v>
      </c>
      <c r="I54" s="60">
        <v>4.88</v>
      </c>
      <c r="J54" s="60">
        <v>218.49</v>
      </c>
      <c r="K54" s="60">
        <v>2.98</v>
      </c>
      <c r="L54" s="60">
        <v>5.79</v>
      </c>
      <c r="M54" s="60">
        <v>1.83</v>
      </c>
      <c r="N54" s="60">
        <v>1</v>
      </c>
      <c r="O54" s="60">
        <v>0.38</v>
      </c>
      <c r="P54" s="60">
        <v>0.42</v>
      </c>
      <c r="Q54" s="60">
        <v>0.16</v>
      </c>
    </row>
    <row r="55" spans="1:17" ht="24">
      <c r="A55" s="66">
        <v>30.1</v>
      </c>
      <c r="B55" s="65" t="s">
        <v>408</v>
      </c>
      <c r="C55" s="64" t="s">
        <v>407</v>
      </c>
      <c r="D55" s="63" t="s">
        <v>183</v>
      </c>
      <c r="E55" s="67">
        <v>-0.38250000000000001</v>
      </c>
      <c r="F55" s="60">
        <v>548.29999999999995</v>
      </c>
      <c r="G55" s="60"/>
      <c r="H55" s="60"/>
      <c r="I55" s="60"/>
      <c r="J55" s="60">
        <v>-209.72</v>
      </c>
      <c r="K55" s="60"/>
      <c r="L55" s="60"/>
      <c r="M55" s="60"/>
      <c r="N55" s="60"/>
      <c r="O55" s="60"/>
      <c r="P55" s="60"/>
      <c r="Q55" s="60"/>
    </row>
    <row r="56" spans="1:17" ht="24">
      <c r="A56" s="66">
        <v>30.2</v>
      </c>
      <c r="B56" s="65" t="s">
        <v>163</v>
      </c>
      <c r="C56" s="64" t="s">
        <v>407</v>
      </c>
      <c r="D56" s="63" t="s">
        <v>183</v>
      </c>
      <c r="E56" s="67">
        <v>0.38250000000000001</v>
      </c>
      <c r="F56" s="60">
        <v>310.99</v>
      </c>
      <c r="G56" s="60"/>
      <c r="H56" s="60"/>
      <c r="I56" s="60"/>
      <c r="J56" s="60">
        <v>118.95</v>
      </c>
      <c r="K56" s="60"/>
      <c r="L56" s="60"/>
      <c r="M56" s="60"/>
      <c r="N56" s="60"/>
      <c r="O56" s="60"/>
      <c r="P56" s="60"/>
      <c r="Q56" s="60"/>
    </row>
    <row r="57" spans="1:17" ht="60">
      <c r="A57" s="66">
        <v>31</v>
      </c>
      <c r="B57" s="65" t="s">
        <v>296</v>
      </c>
      <c r="C57" s="64" t="s">
        <v>295</v>
      </c>
      <c r="D57" s="63" t="s">
        <v>294</v>
      </c>
      <c r="E57" s="62">
        <v>0.375</v>
      </c>
      <c r="F57" s="60">
        <v>2750.72</v>
      </c>
      <c r="G57" s="60">
        <v>520.45000000000005</v>
      </c>
      <c r="H57" s="60">
        <v>321.32</v>
      </c>
      <c r="I57" s="60">
        <v>4.5199999999999996</v>
      </c>
      <c r="J57" s="60">
        <v>1031.52</v>
      </c>
      <c r="K57" s="60">
        <v>195.17</v>
      </c>
      <c r="L57" s="60">
        <v>120.5</v>
      </c>
      <c r="M57" s="60">
        <v>1.7</v>
      </c>
      <c r="N57" s="60">
        <v>46.18</v>
      </c>
      <c r="O57" s="60">
        <v>17.32</v>
      </c>
      <c r="P57" s="60">
        <v>0.39</v>
      </c>
      <c r="Q57" s="60">
        <v>0.15</v>
      </c>
    </row>
    <row r="58" spans="1:17" ht="19.149999999999999" customHeight="1">
      <c r="A58" s="151" t="s">
        <v>293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</row>
    <row r="59" spans="1:17" ht="60">
      <c r="A59" s="66">
        <v>32</v>
      </c>
      <c r="B59" s="65" t="s">
        <v>292</v>
      </c>
      <c r="C59" s="64" t="s">
        <v>291</v>
      </c>
      <c r="D59" s="63" t="s">
        <v>290</v>
      </c>
      <c r="E59" s="62">
        <v>5.7000000000000002E-2</v>
      </c>
      <c r="F59" s="60">
        <v>64571.9</v>
      </c>
      <c r="G59" s="60">
        <v>2728.86</v>
      </c>
      <c r="H59" s="60">
        <v>2017.76</v>
      </c>
      <c r="I59" s="60">
        <v>266.31</v>
      </c>
      <c r="J59" s="60">
        <v>3680.6</v>
      </c>
      <c r="K59" s="60">
        <v>155.55000000000001</v>
      </c>
      <c r="L59" s="60">
        <v>115.01</v>
      </c>
      <c r="M59" s="60">
        <v>15.18</v>
      </c>
      <c r="N59" s="60">
        <v>322.56</v>
      </c>
      <c r="O59" s="60">
        <v>18.39</v>
      </c>
      <c r="P59" s="60">
        <v>19.8</v>
      </c>
      <c r="Q59" s="60">
        <v>1.1299999999999999</v>
      </c>
    </row>
    <row r="60" spans="1:17" ht="19.149999999999999" customHeight="1">
      <c r="A60" s="151" t="s">
        <v>289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</row>
    <row r="61" spans="1:17" ht="84">
      <c r="A61" s="66">
        <v>33</v>
      </c>
      <c r="B61" s="65" t="s">
        <v>288</v>
      </c>
      <c r="C61" s="64" t="s">
        <v>287</v>
      </c>
      <c r="D61" s="63" t="s">
        <v>109</v>
      </c>
      <c r="E61" s="62">
        <v>5.16E-2</v>
      </c>
      <c r="F61" s="60">
        <v>65709.929999999993</v>
      </c>
      <c r="G61" s="60">
        <v>3129.09</v>
      </c>
      <c r="H61" s="60">
        <v>2055.0500000000002</v>
      </c>
      <c r="I61" s="60">
        <v>277.07</v>
      </c>
      <c r="J61" s="60">
        <v>3390.63</v>
      </c>
      <c r="K61" s="60">
        <v>161.46</v>
      </c>
      <c r="L61" s="60">
        <v>106.04</v>
      </c>
      <c r="M61" s="60">
        <v>14.3</v>
      </c>
      <c r="N61" s="60">
        <v>358.02</v>
      </c>
      <c r="O61" s="60">
        <v>18.47</v>
      </c>
      <c r="P61" s="60">
        <v>20.6</v>
      </c>
      <c r="Q61" s="60">
        <v>1.06</v>
      </c>
    </row>
    <row r="62" spans="1:17" ht="19.149999999999999" customHeight="1">
      <c r="A62" s="139" t="s">
        <v>286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</row>
    <row r="63" spans="1:17" ht="36">
      <c r="A63" s="66">
        <v>34</v>
      </c>
      <c r="B63" s="65" t="s">
        <v>252</v>
      </c>
      <c r="C63" s="64" t="s">
        <v>251</v>
      </c>
      <c r="D63" s="63" t="s">
        <v>250</v>
      </c>
      <c r="E63" s="62">
        <v>1.0247999999999999</v>
      </c>
      <c r="F63" s="60">
        <v>8839.43</v>
      </c>
      <c r="G63" s="60">
        <v>858.61</v>
      </c>
      <c r="H63" s="60">
        <v>555.80999999999995</v>
      </c>
      <c r="I63" s="60">
        <v>44.15</v>
      </c>
      <c r="J63" s="60">
        <v>9058.65</v>
      </c>
      <c r="K63" s="60">
        <v>879.9</v>
      </c>
      <c r="L63" s="60">
        <v>569.59</v>
      </c>
      <c r="M63" s="60">
        <v>45.24</v>
      </c>
      <c r="N63" s="60">
        <v>102.46</v>
      </c>
      <c r="O63" s="60">
        <v>105</v>
      </c>
      <c r="P63" s="60">
        <v>3.27</v>
      </c>
      <c r="Q63" s="60">
        <v>3.35</v>
      </c>
    </row>
    <row r="64" spans="1:17" ht="24">
      <c r="A64" s="66">
        <v>35</v>
      </c>
      <c r="B64" s="65" t="s">
        <v>185</v>
      </c>
      <c r="C64" s="64" t="s">
        <v>249</v>
      </c>
      <c r="D64" s="63" t="s">
        <v>183</v>
      </c>
      <c r="E64" s="62">
        <v>25.62</v>
      </c>
      <c r="F64" s="60">
        <v>542.4</v>
      </c>
      <c r="G64" s="60"/>
      <c r="H64" s="60"/>
      <c r="I64" s="60"/>
      <c r="J64" s="60">
        <v>13896.29</v>
      </c>
      <c r="K64" s="60"/>
      <c r="L64" s="60"/>
      <c r="M64" s="60"/>
      <c r="N64" s="60"/>
      <c r="O64" s="60"/>
      <c r="P64" s="60"/>
      <c r="Q64" s="60"/>
    </row>
    <row r="65" spans="1:17" ht="48">
      <c r="A65" s="66">
        <v>36</v>
      </c>
      <c r="B65" s="65" t="s">
        <v>163</v>
      </c>
      <c r="C65" s="64" t="s">
        <v>285</v>
      </c>
      <c r="D65" s="63" t="s">
        <v>183</v>
      </c>
      <c r="E65" s="62">
        <v>6.74</v>
      </c>
      <c r="F65" s="60">
        <v>621.99</v>
      </c>
      <c r="G65" s="60"/>
      <c r="H65" s="60"/>
      <c r="I65" s="60"/>
      <c r="J65" s="60">
        <v>4192.21</v>
      </c>
      <c r="K65" s="60"/>
      <c r="L65" s="60"/>
      <c r="M65" s="60"/>
      <c r="N65" s="60"/>
      <c r="O65" s="60"/>
      <c r="P65" s="60"/>
      <c r="Q65" s="60"/>
    </row>
    <row r="66" spans="1:17" ht="24">
      <c r="A66" s="66">
        <v>36.1</v>
      </c>
      <c r="B66" s="65" t="s">
        <v>246</v>
      </c>
      <c r="C66" s="64" t="s">
        <v>245</v>
      </c>
      <c r="D66" s="63" t="s">
        <v>164</v>
      </c>
      <c r="E66" s="67">
        <v>-113.8</v>
      </c>
      <c r="F66" s="60">
        <v>3.25</v>
      </c>
      <c r="G66" s="60"/>
      <c r="H66" s="60"/>
      <c r="I66" s="60"/>
      <c r="J66" s="60">
        <v>-369.85</v>
      </c>
      <c r="K66" s="60"/>
      <c r="L66" s="60"/>
      <c r="M66" s="60"/>
      <c r="N66" s="60"/>
      <c r="O66" s="60"/>
      <c r="P66" s="60"/>
      <c r="Q66" s="60"/>
    </row>
    <row r="67" spans="1:17" ht="24">
      <c r="A67" s="66">
        <v>37</v>
      </c>
      <c r="B67" s="65" t="s">
        <v>244</v>
      </c>
      <c r="C67" s="64" t="s">
        <v>243</v>
      </c>
      <c r="D67" s="63" t="s">
        <v>164</v>
      </c>
      <c r="E67" s="67">
        <v>112.73</v>
      </c>
      <c r="F67" s="60">
        <v>6.46</v>
      </c>
      <c r="G67" s="60"/>
      <c r="H67" s="60"/>
      <c r="I67" s="60"/>
      <c r="J67" s="60">
        <v>728.24</v>
      </c>
      <c r="K67" s="60"/>
      <c r="L67" s="60"/>
      <c r="M67" s="60"/>
      <c r="N67" s="60"/>
      <c r="O67" s="60"/>
      <c r="P67" s="60"/>
      <c r="Q67" s="60"/>
    </row>
    <row r="68" spans="1:17" ht="48">
      <c r="A68" s="66">
        <v>38</v>
      </c>
      <c r="B68" s="65" t="s">
        <v>242</v>
      </c>
      <c r="C68" s="64" t="s">
        <v>241</v>
      </c>
      <c r="D68" s="63" t="s">
        <v>240</v>
      </c>
      <c r="E68" s="62">
        <v>7.4999999999999997E-2</v>
      </c>
      <c r="F68" s="60">
        <v>163078</v>
      </c>
      <c r="G68" s="60">
        <v>9115.85</v>
      </c>
      <c r="H68" s="60">
        <v>8051.09</v>
      </c>
      <c r="I68" s="60">
        <v>958.87</v>
      </c>
      <c r="J68" s="60">
        <v>12230.85</v>
      </c>
      <c r="K68" s="60">
        <v>683.69</v>
      </c>
      <c r="L68" s="60">
        <v>603.83000000000004</v>
      </c>
      <c r="M68" s="60">
        <v>71.92</v>
      </c>
      <c r="N68" s="60">
        <v>1016.26</v>
      </c>
      <c r="O68" s="60">
        <v>76.22</v>
      </c>
      <c r="P68" s="60">
        <v>71.08</v>
      </c>
      <c r="Q68" s="60">
        <v>5.33</v>
      </c>
    </row>
    <row r="69" spans="1:17" ht="24">
      <c r="A69" s="66">
        <v>39</v>
      </c>
      <c r="B69" s="65" t="s">
        <v>239</v>
      </c>
      <c r="C69" s="64" t="s">
        <v>238</v>
      </c>
      <c r="D69" s="63" t="s">
        <v>183</v>
      </c>
      <c r="E69" s="67">
        <v>-7.6130000000000004</v>
      </c>
      <c r="F69" s="60">
        <v>665</v>
      </c>
      <c r="G69" s="60"/>
      <c r="H69" s="60"/>
      <c r="I69" s="60"/>
      <c r="J69" s="60">
        <v>-5062.6400000000003</v>
      </c>
      <c r="K69" s="60"/>
      <c r="L69" s="60"/>
      <c r="M69" s="60"/>
      <c r="N69" s="60"/>
      <c r="O69" s="60"/>
      <c r="P69" s="60"/>
      <c r="Q69" s="60"/>
    </row>
    <row r="70" spans="1:17" ht="24">
      <c r="A70" s="66">
        <v>40</v>
      </c>
      <c r="B70" s="65" t="s">
        <v>237</v>
      </c>
      <c r="C70" s="64" t="s">
        <v>236</v>
      </c>
      <c r="D70" s="63" t="s">
        <v>183</v>
      </c>
      <c r="E70" s="67">
        <v>7.6130000000000004</v>
      </c>
      <c r="F70" s="60">
        <v>580</v>
      </c>
      <c r="G70" s="60"/>
      <c r="H70" s="60"/>
      <c r="I70" s="60"/>
      <c r="J70" s="60">
        <v>4415.54</v>
      </c>
      <c r="K70" s="60"/>
      <c r="L70" s="60"/>
      <c r="M70" s="60"/>
      <c r="N70" s="60"/>
      <c r="O70" s="60"/>
      <c r="P70" s="60"/>
      <c r="Q70" s="60"/>
    </row>
    <row r="71" spans="1:17" ht="24">
      <c r="A71" s="66">
        <v>41</v>
      </c>
      <c r="B71" s="65" t="s">
        <v>235</v>
      </c>
      <c r="C71" s="64" t="s">
        <v>234</v>
      </c>
      <c r="D71" s="63" t="s">
        <v>223</v>
      </c>
      <c r="E71" s="67">
        <v>-0.9375</v>
      </c>
      <c r="F71" s="60">
        <v>5650</v>
      </c>
      <c r="G71" s="60"/>
      <c r="H71" s="60"/>
      <c r="I71" s="60"/>
      <c r="J71" s="60">
        <v>-5296.87</v>
      </c>
      <c r="K71" s="60"/>
      <c r="L71" s="60"/>
      <c r="M71" s="60"/>
      <c r="N71" s="60"/>
      <c r="O71" s="60"/>
      <c r="P71" s="60"/>
      <c r="Q71" s="60"/>
    </row>
    <row r="72" spans="1:17" ht="24">
      <c r="A72" s="66">
        <v>42.1</v>
      </c>
      <c r="B72" s="65" t="s">
        <v>261</v>
      </c>
      <c r="C72" s="64" t="s">
        <v>260</v>
      </c>
      <c r="D72" s="63" t="s">
        <v>223</v>
      </c>
      <c r="E72" s="62">
        <v>8.2600000000000007E-2</v>
      </c>
      <c r="F72" s="60">
        <v>7418.82</v>
      </c>
      <c r="G72" s="60"/>
      <c r="H72" s="60"/>
      <c r="I72" s="60"/>
      <c r="J72" s="60">
        <v>612.79</v>
      </c>
      <c r="K72" s="60"/>
      <c r="L72" s="60"/>
      <c r="M72" s="60"/>
      <c r="N72" s="60"/>
      <c r="O72" s="60"/>
      <c r="P72" s="60"/>
      <c r="Q72" s="60"/>
    </row>
    <row r="73" spans="1:17" ht="36">
      <c r="A73" s="66">
        <v>43.1</v>
      </c>
      <c r="B73" s="65" t="s">
        <v>231</v>
      </c>
      <c r="C73" s="64" t="s">
        <v>230</v>
      </c>
      <c r="D73" s="63" t="s">
        <v>223</v>
      </c>
      <c r="E73" s="62">
        <v>0.12959999999999999</v>
      </c>
      <c r="F73" s="60">
        <v>8014.15</v>
      </c>
      <c r="G73" s="60"/>
      <c r="H73" s="60"/>
      <c r="I73" s="60"/>
      <c r="J73" s="60">
        <v>1038.6300000000001</v>
      </c>
      <c r="K73" s="60"/>
      <c r="L73" s="60"/>
      <c r="M73" s="60"/>
      <c r="N73" s="60"/>
      <c r="O73" s="60"/>
      <c r="P73" s="60"/>
      <c r="Q73" s="60"/>
    </row>
    <row r="74" spans="1:17" ht="36">
      <c r="A74" s="66">
        <v>44</v>
      </c>
      <c r="B74" s="65" t="s">
        <v>229</v>
      </c>
      <c r="C74" s="64" t="s">
        <v>406</v>
      </c>
      <c r="D74" s="63" t="s">
        <v>220</v>
      </c>
      <c r="E74" s="62">
        <v>0.32288</v>
      </c>
      <c r="F74" s="60">
        <v>8994.58</v>
      </c>
      <c r="G74" s="60">
        <v>445.69</v>
      </c>
      <c r="H74" s="60">
        <v>496.68</v>
      </c>
      <c r="I74" s="60">
        <v>23.63</v>
      </c>
      <c r="J74" s="60">
        <v>2904.17</v>
      </c>
      <c r="K74" s="60">
        <v>143.9</v>
      </c>
      <c r="L74" s="60">
        <v>160.37</v>
      </c>
      <c r="M74" s="60">
        <v>7.63</v>
      </c>
      <c r="N74" s="60">
        <v>46.33</v>
      </c>
      <c r="O74" s="60">
        <v>14.96</v>
      </c>
      <c r="P74" s="60">
        <v>1.75</v>
      </c>
      <c r="Q74" s="60">
        <v>0.56999999999999995</v>
      </c>
    </row>
    <row r="75" spans="1:17" ht="19.149999999999999" customHeight="1">
      <c r="A75" s="139" t="s">
        <v>283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</row>
    <row r="76" spans="1:17" ht="19.149999999999999" customHeight="1">
      <c r="A76" s="151" t="s">
        <v>282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</row>
    <row r="77" spans="1:17" ht="24">
      <c r="A77" s="66">
        <v>48</v>
      </c>
      <c r="B77" s="65" t="s">
        <v>281</v>
      </c>
      <c r="C77" s="64" t="s">
        <v>280</v>
      </c>
      <c r="D77" s="63" t="s">
        <v>279</v>
      </c>
      <c r="E77" s="67">
        <v>120.53</v>
      </c>
      <c r="F77" s="60">
        <v>835.93</v>
      </c>
      <c r="G77" s="60">
        <v>38.28</v>
      </c>
      <c r="H77" s="60">
        <v>38.020000000000003</v>
      </c>
      <c r="I77" s="60">
        <v>5.94</v>
      </c>
      <c r="J77" s="60">
        <v>100754.64</v>
      </c>
      <c r="K77" s="60">
        <v>4613.8900000000003</v>
      </c>
      <c r="L77" s="60">
        <v>4582.55</v>
      </c>
      <c r="M77" s="60">
        <v>715.95</v>
      </c>
      <c r="N77" s="60">
        <v>4.43</v>
      </c>
      <c r="O77" s="60">
        <v>533.95000000000005</v>
      </c>
      <c r="P77" s="60">
        <v>0.44</v>
      </c>
      <c r="Q77" s="60">
        <v>53.03</v>
      </c>
    </row>
    <row r="78" spans="1:17" ht="24">
      <c r="A78" s="66">
        <v>49</v>
      </c>
      <c r="B78" s="65" t="s">
        <v>278</v>
      </c>
      <c r="C78" s="64" t="s">
        <v>277</v>
      </c>
      <c r="D78" s="63" t="s">
        <v>183</v>
      </c>
      <c r="E78" s="67">
        <v>-13.26</v>
      </c>
      <c r="F78" s="60">
        <v>497</v>
      </c>
      <c r="G78" s="60"/>
      <c r="H78" s="60"/>
      <c r="I78" s="60"/>
      <c r="J78" s="60">
        <v>-6590.22</v>
      </c>
      <c r="K78" s="60"/>
      <c r="L78" s="60"/>
      <c r="M78" s="60"/>
      <c r="N78" s="60"/>
      <c r="O78" s="60"/>
      <c r="P78" s="60"/>
      <c r="Q78" s="60"/>
    </row>
    <row r="79" spans="1:17" ht="60">
      <c r="A79" s="66">
        <v>49.1</v>
      </c>
      <c r="B79" s="65" t="s">
        <v>276</v>
      </c>
      <c r="C79" s="64" t="s">
        <v>275</v>
      </c>
      <c r="D79" s="63" t="s">
        <v>193</v>
      </c>
      <c r="E79" s="62">
        <v>1005.2202</v>
      </c>
      <c r="F79" s="60">
        <v>49.2</v>
      </c>
      <c r="G79" s="60"/>
      <c r="H79" s="60"/>
      <c r="I79" s="60"/>
      <c r="J79" s="60">
        <v>49456.83</v>
      </c>
      <c r="K79" s="60"/>
      <c r="L79" s="60"/>
      <c r="M79" s="60"/>
      <c r="N79" s="60"/>
      <c r="O79" s="60"/>
      <c r="P79" s="60"/>
      <c r="Q79" s="60"/>
    </row>
    <row r="80" spans="1:17" ht="24">
      <c r="A80" s="66">
        <v>50</v>
      </c>
      <c r="B80" s="65" t="s">
        <v>274</v>
      </c>
      <c r="C80" s="64" t="s">
        <v>273</v>
      </c>
      <c r="D80" s="63" t="s">
        <v>183</v>
      </c>
      <c r="E80" s="67">
        <v>-110.9</v>
      </c>
      <c r="F80" s="60">
        <v>765</v>
      </c>
      <c r="G80" s="60"/>
      <c r="H80" s="60"/>
      <c r="I80" s="60"/>
      <c r="J80" s="60">
        <v>-84838.5</v>
      </c>
      <c r="K80" s="60"/>
      <c r="L80" s="60"/>
      <c r="M80" s="60"/>
      <c r="N80" s="60"/>
      <c r="O80" s="60"/>
      <c r="P80" s="60"/>
      <c r="Q80" s="60"/>
    </row>
    <row r="81" spans="1:17" ht="36">
      <c r="A81" s="66">
        <v>52</v>
      </c>
      <c r="B81" s="65" t="s">
        <v>272</v>
      </c>
      <c r="C81" s="64" t="s">
        <v>271</v>
      </c>
      <c r="D81" s="63" t="s">
        <v>183</v>
      </c>
      <c r="E81" s="67">
        <v>120.53</v>
      </c>
      <c r="F81" s="60">
        <v>618.67999999999995</v>
      </c>
      <c r="G81" s="60"/>
      <c r="H81" s="60"/>
      <c r="I81" s="60"/>
      <c r="J81" s="60">
        <v>74569.5</v>
      </c>
      <c r="K81" s="60"/>
      <c r="L81" s="60"/>
      <c r="M81" s="60"/>
      <c r="N81" s="60"/>
      <c r="O81" s="60"/>
      <c r="P81" s="60"/>
      <c r="Q81" s="60"/>
    </row>
    <row r="82" spans="1:17" ht="48">
      <c r="A82" s="66">
        <v>53</v>
      </c>
      <c r="B82" s="65" t="s">
        <v>270</v>
      </c>
      <c r="C82" s="64" t="s">
        <v>269</v>
      </c>
      <c r="D82" s="63" t="s">
        <v>268</v>
      </c>
      <c r="E82" s="62">
        <v>0.03</v>
      </c>
      <c r="F82" s="60">
        <v>7752.91</v>
      </c>
      <c r="G82" s="60">
        <v>506.02</v>
      </c>
      <c r="H82" s="60">
        <v>46.89</v>
      </c>
      <c r="I82" s="60">
        <v>3.11</v>
      </c>
      <c r="J82" s="60">
        <v>232.59</v>
      </c>
      <c r="K82" s="60">
        <v>15.18</v>
      </c>
      <c r="L82" s="60">
        <v>1.41</v>
      </c>
      <c r="M82" s="60">
        <v>0.09</v>
      </c>
      <c r="N82" s="60">
        <v>63.73</v>
      </c>
      <c r="O82" s="60">
        <v>1.91</v>
      </c>
      <c r="P82" s="60">
        <v>0.23</v>
      </c>
      <c r="Q82" s="60">
        <v>0.01</v>
      </c>
    </row>
    <row r="83" spans="1:17" ht="48">
      <c r="A83" s="66">
        <v>54</v>
      </c>
      <c r="B83" s="65" t="s">
        <v>267</v>
      </c>
      <c r="C83" s="64" t="s">
        <v>266</v>
      </c>
      <c r="D83" s="63" t="s">
        <v>240</v>
      </c>
      <c r="E83" s="62">
        <v>2.8799999999999999E-2</v>
      </c>
      <c r="F83" s="60">
        <v>145055.32999999999</v>
      </c>
      <c r="G83" s="60">
        <v>13716.56</v>
      </c>
      <c r="H83" s="60">
        <v>9911.56</v>
      </c>
      <c r="I83" s="60">
        <v>1300.57</v>
      </c>
      <c r="J83" s="60">
        <v>4177.59</v>
      </c>
      <c r="K83" s="60">
        <v>395.04</v>
      </c>
      <c r="L83" s="60">
        <v>285.45</v>
      </c>
      <c r="M83" s="60">
        <v>37.46</v>
      </c>
      <c r="N83" s="60">
        <v>1569.4</v>
      </c>
      <c r="O83" s="60">
        <v>45.2</v>
      </c>
      <c r="P83" s="60">
        <v>96.41</v>
      </c>
      <c r="Q83" s="60">
        <v>2.78</v>
      </c>
    </row>
    <row r="84" spans="1:17" ht="24">
      <c r="A84" s="66">
        <v>54.1</v>
      </c>
      <c r="B84" s="65" t="s">
        <v>239</v>
      </c>
      <c r="C84" s="64" t="s">
        <v>238</v>
      </c>
      <c r="D84" s="63" t="s">
        <v>183</v>
      </c>
      <c r="E84" s="67">
        <v>-2.923</v>
      </c>
      <c r="F84" s="60">
        <v>665</v>
      </c>
      <c r="G84" s="60"/>
      <c r="H84" s="60"/>
      <c r="I84" s="60"/>
      <c r="J84" s="60">
        <v>-1943.79</v>
      </c>
      <c r="K84" s="60"/>
      <c r="L84" s="60"/>
      <c r="M84" s="60"/>
      <c r="N84" s="60"/>
      <c r="O84" s="60"/>
      <c r="P84" s="60"/>
      <c r="Q84" s="60"/>
    </row>
    <row r="85" spans="1:17" ht="24">
      <c r="A85" s="66">
        <v>54.2</v>
      </c>
      <c r="B85" s="65" t="s">
        <v>237</v>
      </c>
      <c r="C85" s="64" t="s">
        <v>236</v>
      </c>
      <c r="D85" s="63" t="s">
        <v>183</v>
      </c>
      <c r="E85" s="67">
        <v>2.923</v>
      </c>
      <c r="F85" s="60">
        <v>580</v>
      </c>
      <c r="G85" s="60"/>
      <c r="H85" s="60"/>
      <c r="I85" s="60"/>
      <c r="J85" s="60">
        <v>1695.34</v>
      </c>
      <c r="K85" s="60"/>
      <c r="L85" s="60"/>
      <c r="M85" s="60"/>
      <c r="N85" s="60"/>
      <c r="O85" s="60"/>
      <c r="P85" s="60"/>
      <c r="Q85" s="60"/>
    </row>
    <row r="86" spans="1:17" ht="24">
      <c r="A86" s="66">
        <v>55</v>
      </c>
      <c r="B86" s="65" t="s">
        <v>235</v>
      </c>
      <c r="C86" s="64" t="s">
        <v>234</v>
      </c>
      <c r="D86" s="63" t="s">
        <v>223</v>
      </c>
      <c r="E86" s="67">
        <v>-0.23069999999999999</v>
      </c>
      <c r="F86" s="60">
        <v>5650</v>
      </c>
      <c r="G86" s="60"/>
      <c r="H86" s="60"/>
      <c r="I86" s="60"/>
      <c r="J86" s="60">
        <v>-1303.45</v>
      </c>
      <c r="K86" s="60"/>
      <c r="L86" s="60"/>
      <c r="M86" s="60"/>
      <c r="N86" s="60"/>
      <c r="O86" s="60"/>
      <c r="P86" s="60"/>
      <c r="Q86" s="60"/>
    </row>
    <row r="87" spans="1:17" ht="24">
      <c r="A87" s="66">
        <v>56</v>
      </c>
      <c r="B87" s="65" t="s">
        <v>259</v>
      </c>
      <c r="C87" s="64" t="s">
        <v>258</v>
      </c>
      <c r="D87" s="63" t="s">
        <v>223</v>
      </c>
      <c r="E87" s="62">
        <v>8.5199999999999998E-2</v>
      </c>
      <c r="F87" s="60">
        <v>6780</v>
      </c>
      <c r="G87" s="60"/>
      <c r="H87" s="60"/>
      <c r="I87" s="60"/>
      <c r="J87" s="60">
        <v>577.66</v>
      </c>
      <c r="K87" s="60"/>
      <c r="L87" s="60"/>
      <c r="M87" s="60"/>
      <c r="N87" s="60"/>
      <c r="O87" s="60"/>
      <c r="P87" s="60"/>
      <c r="Q87" s="60"/>
    </row>
    <row r="88" spans="1:17" ht="36">
      <c r="A88" s="66">
        <v>57</v>
      </c>
      <c r="B88" s="65" t="s">
        <v>265</v>
      </c>
      <c r="C88" s="64" t="s">
        <v>264</v>
      </c>
      <c r="D88" s="63" t="s">
        <v>223</v>
      </c>
      <c r="E88" s="62">
        <v>0.1452</v>
      </c>
      <c r="F88" s="60">
        <v>7997.23</v>
      </c>
      <c r="G88" s="60"/>
      <c r="H88" s="60"/>
      <c r="I88" s="60"/>
      <c r="J88" s="60">
        <v>1161.2</v>
      </c>
      <c r="K88" s="60"/>
      <c r="L88" s="60"/>
      <c r="M88" s="60"/>
      <c r="N88" s="60"/>
      <c r="O88" s="60"/>
      <c r="P88" s="60"/>
      <c r="Q88" s="60"/>
    </row>
    <row r="89" spans="1:17" ht="48">
      <c r="A89" s="66">
        <v>58</v>
      </c>
      <c r="B89" s="65" t="s">
        <v>263</v>
      </c>
      <c r="C89" s="64" t="s">
        <v>262</v>
      </c>
      <c r="D89" s="63" t="s">
        <v>240</v>
      </c>
      <c r="E89" s="62">
        <v>3.1199999999999999E-2</v>
      </c>
      <c r="F89" s="60">
        <v>180981.74</v>
      </c>
      <c r="G89" s="60">
        <v>13763.52</v>
      </c>
      <c r="H89" s="60">
        <v>7541.6</v>
      </c>
      <c r="I89" s="60">
        <v>880.22</v>
      </c>
      <c r="J89" s="60">
        <v>5646.63</v>
      </c>
      <c r="K89" s="60">
        <v>429.42</v>
      </c>
      <c r="L89" s="60">
        <v>235.3</v>
      </c>
      <c r="M89" s="60">
        <v>27.46</v>
      </c>
      <c r="N89" s="60">
        <v>1593</v>
      </c>
      <c r="O89" s="60">
        <v>49.7</v>
      </c>
      <c r="P89" s="60">
        <v>65.25</v>
      </c>
      <c r="Q89" s="60">
        <v>2.04</v>
      </c>
    </row>
    <row r="90" spans="1:17" ht="24">
      <c r="A90" s="66">
        <v>60</v>
      </c>
      <c r="B90" s="65" t="s">
        <v>239</v>
      </c>
      <c r="C90" s="64" t="s">
        <v>238</v>
      </c>
      <c r="D90" s="63" t="s">
        <v>183</v>
      </c>
      <c r="E90" s="67">
        <v>-3.1669999999999998</v>
      </c>
      <c r="F90" s="60">
        <v>665</v>
      </c>
      <c r="G90" s="60"/>
      <c r="H90" s="60"/>
      <c r="I90" s="60"/>
      <c r="J90" s="60">
        <v>-2106.0500000000002</v>
      </c>
      <c r="K90" s="60"/>
      <c r="L90" s="60"/>
      <c r="M90" s="60"/>
      <c r="N90" s="60"/>
      <c r="O90" s="60"/>
      <c r="P90" s="60"/>
      <c r="Q90" s="60"/>
    </row>
    <row r="91" spans="1:17" ht="24">
      <c r="A91" s="66">
        <v>61</v>
      </c>
      <c r="B91" s="65" t="s">
        <v>237</v>
      </c>
      <c r="C91" s="64" t="s">
        <v>236</v>
      </c>
      <c r="D91" s="63" t="s">
        <v>183</v>
      </c>
      <c r="E91" s="67">
        <v>3.1669999999999998</v>
      </c>
      <c r="F91" s="60">
        <v>580</v>
      </c>
      <c r="G91" s="60"/>
      <c r="H91" s="60"/>
      <c r="I91" s="60"/>
      <c r="J91" s="60">
        <v>1836.86</v>
      </c>
      <c r="K91" s="60"/>
      <c r="L91" s="60"/>
      <c r="M91" s="60"/>
      <c r="N91" s="60"/>
      <c r="O91" s="60"/>
      <c r="P91" s="60"/>
      <c r="Q91" s="60"/>
    </row>
    <row r="92" spans="1:17" ht="24">
      <c r="A92" s="66">
        <v>61.2</v>
      </c>
      <c r="B92" s="65" t="s">
        <v>235</v>
      </c>
      <c r="C92" s="64" t="s">
        <v>234</v>
      </c>
      <c r="D92" s="63" t="s">
        <v>223</v>
      </c>
      <c r="E92" s="67">
        <v>-0.3569</v>
      </c>
      <c r="F92" s="60">
        <v>5650</v>
      </c>
      <c r="G92" s="60"/>
      <c r="H92" s="60"/>
      <c r="I92" s="60"/>
      <c r="J92" s="60">
        <v>-2016.48</v>
      </c>
      <c r="K92" s="60"/>
      <c r="L92" s="60"/>
      <c r="M92" s="60"/>
      <c r="N92" s="60"/>
      <c r="O92" s="60"/>
      <c r="P92" s="60"/>
      <c r="Q92" s="60"/>
    </row>
    <row r="93" spans="1:17" ht="24">
      <c r="A93" s="66">
        <v>61.3</v>
      </c>
      <c r="B93" s="65" t="s">
        <v>261</v>
      </c>
      <c r="C93" s="64" t="s">
        <v>260</v>
      </c>
      <c r="D93" s="63" t="s">
        <v>223</v>
      </c>
      <c r="E93" s="67">
        <v>0.13593</v>
      </c>
      <c r="F93" s="60">
        <v>7418.82</v>
      </c>
      <c r="G93" s="60"/>
      <c r="H93" s="60"/>
      <c r="I93" s="60"/>
      <c r="J93" s="60">
        <v>1008.44</v>
      </c>
      <c r="K93" s="60"/>
      <c r="L93" s="60"/>
      <c r="M93" s="60"/>
      <c r="N93" s="60"/>
      <c r="O93" s="60"/>
      <c r="P93" s="60"/>
      <c r="Q93" s="60"/>
    </row>
    <row r="94" spans="1:17" ht="24">
      <c r="A94" s="66">
        <v>62.1</v>
      </c>
      <c r="B94" s="65" t="s">
        <v>261</v>
      </c>
      <c r="C94" s="64" t="s">
        <v>260</v>
      </c>
      <c r="D94" s="63" t="s">
        <v>223</v>
      </c>
      <c r="E94" s="62">
        <v>1.9800000000000002E-2</v>
      </c>
      <c r="F94" s="60">
        <v>7418.82</v>
      </c>
      <c r="G94" s="60"/>
      <c r="H94" s="60"/>
      <c r="I94" s="60"/>
      <c r="J94" s="60">
        <v>146.88999999999999</v>
      </c>
      <c r="K94" s="60"/>
      <c r="L94" s="60"/>
      <c r="M94" s="60"/>
      <c r="N94" s="60"/>
      <c r="O94" s="60"/>
      <c r="P94" s="60"/>
      <c r="Q94" s="60"/>
    </row>
    <row r="95" spans="1:17" ht="24">
      <c r="A95" s="66">
        <v>62.2</v>
      </c>
      <c r="B95" s="65" t="s">
        <v>259</v>
      </c>
      <c r="C95" s="64" t="s">
        <v>258</v>
      </c>
      <c r="D95" s="63" t="s">
        <v>223</v>
      </c>
      <c r="E95" s="62">
        <v>2.52E-2</v>
      </c>
      <c r="F95" s="60">
        <v>6780</v>
      </c>
      <c r="G95" s="60"/>
      <c r="H95" s="60"/>
      <c r="I95" s="60"/>
      <c r="J95" s="60">
        <v>170.86</v>
      </c>
      <c r="K95" s="60"/>
      <c r="L95" s="60"/>
      <c r="M95" s="60"/>
      <c r="N95" s="60"/>
      <c r="O95" s="60"/>
      <c r="P95" s="60"/>
      <c r="Q95" s="60"/>
    </row>
    <row r="96" spans="1:17" ht="36">
      <c r="A96" s="66">
        <v>62.3</v>
      </c>
      <c r="B96" s="65" t="s">
        <v>257</v>
      </c>
      <c r="C96" s="64" t="s">
        <v>256</v>
      </c>
      <c r="D96" s="63" t="s">
        <v>223</v>
      </c>
      <c r="E96" s="62">
        <v>0.10674</v>
      </c>
      <c r="F96" s="60">
        <v>7956.21</v>
      </c>
      <c r="G96" s="60"/>
      <c r="H96" s="60"/>
      <c r="I96" s="60"/>
      <c r="J96" s="60">
        <v>849.25</v>
      </c>
      <c r="K96" s="60"/>
      <c r="L96" s="60"/>
      <c r="M96" s="60"/>
      <c r="N96" s="60"/>
      <c r="O96" s="60"/>
      <c r="P96" s="60"/>
      <c r="Q96" s="60"/>
    </row>
    <row r="97" spans="1:17" ht="36">
      <c r="A97" s="66">
        <v>62.4</v>
      </c>
      <c r="B97" s="65" t="s">
        <v>255</v>
      </c>
      <c r="C97" s="64" t="s">
        <v>254</v>
      </c>
      <c r="D97" s="63" t="s">
        <v>223</v>
      </c>
      <c r="E97" s="62">
        <v>0.1668</v>
      </c>
      <c r="F97" s="60">
        <v>7917</v>
      </c>
      <c r="G97" s="60"/>
      <c r="H97" s="60"/>
      <c r="I97" s="60"/>
      <c r="J97" s="60">
        <v>1320.56</v>
      </c>
      <c r="K97" s="60"/>
      <c r="L97" s="60"/>
      <c r="M97" s="60"/>
      <c r="N97" s="60"/>
      <c r="O97" s="60"/>
      <c r="P97" s="60"/>
      <c r="Q97" s="60"/>
    </row>
    <row r="98" spans="1:17" ht="19.149999999999999" customHeight="1">
      <c r="A98" s="151" t="s">
        <v>253</v>
      </c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</row>
    <row r="99" spans="1:17" ht="36">
      <c r="A99" s="66">
        <v>65</v>
      </c>
      <c r="B99" s="65" t="s">
        <v>252</v>
      </c>
      <c r="C99" s="64" t="s">
        <v>251</v>
      </c>
      <c r="D99" s="63" t="s">
        <v>250</v>
      </c>
      <c r="E99" s="62">
        <v>1.0247999999999999</v>
      </c>
      <c r="F99" s="60">
        <v>8839.43</v>
      </c>
      <c r="G99" s="60">
        <v>858.61</v>
      </c>
      <c r="H99" s="60">
        <v>555.80999999999995</v>
      </c>
      <c r="I99" s="60">
        <v>44.15</v>
      </c>
      <c r="J99" s="60">
        <v>9058.65</v>
      </c>
      <c r="K99" s="60">
        <v>879.9</v>
      </c>
      <c r="L99" s="60">
        <v>569.59</v>
      </c>
      <c r="M99" s="60">
        <v>45.24</v>
      </c>
      <c r="N99" s="60">
        <v>102.46</v>
      </c>
      <c r="O99" s="60">
        <v>105</v>
      </c>
      <c r="P99" s="60">
        <v>3.27</v>
      </c>
      <c r="Q99" s="60">
        <v>3.35</v>
      </c>
    </row>
    <row r="100" spans="1:17" ht="24">
      <c r="A100" s="66">
        <v>66</v>
      </c>
      <c r="B100" s="65" t="s">
        <v>185</v>
      </c>
      <c r="C100" s="64" t="s">
        <v>249</v>
      </c>
      <c r="D100" s="63" t="s">
        <v>183</v>
      </c>
      <c r="E100" s="62">
        <v>25.62</v>
      </c>
      <c r="F100" s="60">
        <v>542.4</v>
      </c>
      <c r="G100" s="60"/>
      <c r="H100" s="60"/>
      <c r="I100" s="60"/>
      <c r="J100" s="60">
        <v>13896.29</v>
      </c>
      <c r="K100" s="60"/>
      <c r="L100" s="60"/>
      <c r="M100" s="60"/>
      <c r="N100" s="60"/>
      <c r="O100" s="60"/>
      <c r="P100" s="60"/>
      <c r="Q100" s="60"/>
    </row>
    <row r="101" spans="1:17" ht="36">
      <c r="A101" s="66">
        <v>67</v>
      </c>
      <c r="B101" s="65" t="s">
        <v>248</v>
      </c>
      <c r="C101" s="64" t="s">
        <v>405</v>
      </c>
      <c r="D101" s="63" t="s">
        <v>183</v>
      </c>
      <c r="E101" s="62">
        <v>6.89</v>
      </c>
      <c r="F101" s="60">
        <v>2292.7800000000002</v>
      </c>
      <c r="G101" s="60"/>
      <c r="H101" s="60"/>
      <c r="I101" s="60"/>
      <c r="J101" s="60">
        <v>15797.25</v>
      </c>
      <c r="K101" s="60"/>
      <c r="L101" s="60"/>
      <c r="M101" s="60"/>
      <c r="N101" s="60"/>
      <c r="O101" s="60"/>
      <c r="P101" s="60"/>
      <c r="Q101" s="60"/>
    </row>
    <row r="102" spans="1:17" ht="24">
      <c r="A102" s="66">
        <v>68</v>
      </c>
      <c r="B102" s="65" t="s">
        <v>246</v>
      </c>
      <c r="C102" s="64" t="s">
        <v>245</v>
      </c>
      <c r="D102" s="63" t="s">
        <v>164</v>
      </c>
      <c r="E102" s="67">
        <v>-113.8</v>
      </c>
      <c r="F102" s="60">
        <v>3.25</v>
      </c>
      <c r="G102" s="60"/>
      <c r="H102" s="60"/>
      <c r="I102" s="60"/>
      <c r="J102" s="60">
        <v>-369.85</v>
      </c>
      <c r="K102" s="60"/>
      <c r="L102" s="60"/>
      <c r="M102" s="60"/>
      <c r="N102" s="60"/>
      <c r="O102" s="60"/>
      <c r="P102" s="60"/>
      <c r="Q102" s="60"/>
    </row>
    <row r="103" spans="1:17" ht="24">
      <c r="A103" s="66">
        <v>69</v>
      </c>
      <c r="B103" s="65" t="s">
        <v>244</v>
      </c>
      <c r="C103" s="64" t="s">
        <v>243</v>
      </c>
      <c r="D103" s="63" t="s">
        <v>164</v>
      </c>
      <c r="E103" s="67">
        <v>113.8</v>
      </c>
      <c r="F103" s="60">
        <v>6.46</v>
      </c>
      <c r="G103" s="60"/>
      <c r="H103" s="60"/>
      <c r="I103" s="60"/>
      <c r="J103" s="60">
        <v>735.15</v>
      </c>
      <c r="K103" s="60"/>
      <c r="L103" s="60"/>
      <c r="M103" s="60"/>
      <c r="N103" s="60"/>
      <c r="O103" s="60"/>
      <c r="P103" s="60"/>
      <c r="Q103" s="60"/>
    </row>
    <row r="104" spans="1:17" ht="48">
      <c r="A104" s="66">
        <v>70</v>
      </c>
      <c r="B104" s="65" t="s">
        <v>242</v>
      </c>
      <c r="C104" s="64" t="s">
        <v>241</v>
      </c>
      <c r="D104" s="63" t="s">
        <v>240</v>
      </c>
      <c r="E104" s="62">
        <v>6.6000000000000003E-2</v>
      </c>
      <c r="F104" s="60">
        <v>163078</v>
      </c>
      <c r="G104" s="60">
        <v>9115.85</v>
      </c>
      <c r="H104" s="60">
        <v>8051.09</v>
      </c>
      <c r="I104" s="60">
        <v>958.87</v>
      </c>
      <c r="J104" s="60">
        <v>10763.15</v>
      </c>
      <c r="K104" s="60">
        <v>601.65</v>
      </c>
      <c r="L104" s="60">
        <v>531.37</v>
      </c>
      <c r="M104" s="60">
        <v>63.29</v>
      </c>
      <c r="N104" s="60">
        <v>1016.26</v>
      </c>
      <c r="O104" s="60">
        <v>67.069999999999993</v>
      </c>
      <c r="P104" s="60">
        <v>71.08</v>
      </c>
      <c r="Q104" s="60">
        <v>4.6900000000000004</v>
      </c>
    </row>
    <row r="105" spans="1:17" ht="24">
      <c r="A105" s="66">
        <v>71</v>
      </c>
      <c r="B105" s="65" t="s">
        <v>239</v>
      </c>
      <c r="C105" s="64" t="s">
        <v>238</v>
      </c>
      <c r="D105" s="63" t="s">
        <v>183</v>
      </c>
      <c r="E105" s="67">
        <v>-6.6989999999999998</v>
      </c>
      <c r="F105" s="60">
        <v>665</v>
      </c>
      <c r="G105" s="60"/>
      <c r="H105" s="60"/>
      <c r="I105" s="60"/>
      <c r="J105" s="60">
        <v>-4454.83</v>
      </c>
      <c r="K105" s="60"/>
      <c r="L105" s="60"/>
      <c r="M105" s="60"/>
      <c r="N105" s="60"/>
      <c r="O105" s="60"/>
      <c r="P105" s="60"/>
      <c r="Q105" s="60"/>
    </row>
    <row r="106" spans="1:17" ht="24">
      <c r="A106" s="66">
        <v>71.2</v>
      </c>
      <c r="B106" s="65" t="s">
        <v>237</v>
      </c>
      <c r="C106" s="64" t="s">
        <v>236</v>
      </c>
      <c r="D106" s="63" t="s">
        <v>183</v>
      </c>
      <c r="E106" s="67">
        <v>6.6989999999999998</v>
      </c>
      <c r="F106" s="60">
        <v>580</v>
      </c>
      <c r="G106" s="60"/>
      <c r="H106" s="60"/>
      <c r="I106" s="60"/>
      <c r="J106" s="60">
        <v>3885.42</v>
      </c>
      <c r="K106" s="60"/>
      <c r="L106" s="60"/>
      <c r="M106" s="60"/>
      <c r="N106" s="60"/>
      <c r="O106" s="60"/>
      <c r="P106" s="60"/>
      <c r="Q106" s="60"/>
    </row>
    <row r="107" spans="1:17" ht="24">
      <c r="A107" s="66">
        <v>71.099999999999994</v>
      </c>
      <c r="B107" s="65" t="s">
        <v>235</v>
      </c>
      <c r="C107" s="64" t="s">
        <v>234</v>
      </c>
      <c r="D107" s="63" t="s">
        <v>223</v>
      </c>
      <c r="E107" s="67">
        <v>-0.82499999999999996</v>
      </c>
      <c r="F107" s="60">
        <v>5650</v>
      </c>
      <c r="G107" s="60"/>
      <c r="H107" s="60"/>
      <c r="I107" s="60"/>
      <c r="J107" s="60">
        <v>-4661.25</v>
      </c>
      <c r="K107" s="60"/>
      <c r="L107" s="60"/>
      <c r="M107" s="60"/>
      <c r="N107" s="60"/>
      <c r="O107" s="60"/>
      <c r="P107" s="60"/>
      <c r="Q107" s="60"/>
    </row>
    <row r="108" spans="1:17" ht="24">
      <c r="A108" s="66">
        <v>74.099999999999994</v>
      </c>
      <c r="B108" s="65" t="s">
        <v>261</v>
      </c>
      <c r="C108" s="64" t="s">
        <v>260</v>
      </c>
      <c r="D108" s="63" t="s">
        <v>223</v>
      </c>
      <c r="E108" s="62">
        <v>8.2600000000000007E-2</v>
      </c>
      <c r="F108" s="60">
        <v>7418.82</v>
      </c>
      <c r="G108" s="60"/>
      <c r="H108" s="60"/>
      <c r="I108" s="60"/>
      <c r="J108" s="60">
        <v>612.79</v>
      </c>
      <c r="K108" s="60"/>
      <c r="L108" s="60"/>
      <c r="M108" s="60"/>
      <c r="N108" s="60"/>
      <c r="O108" s="60"/>
      <c r="P108" s="60"/>
      <c r="Q108" s="60"/>
    </row>
    <row r="109" spans="1:17" ht="36">
      <c r="A109" s="66">
        <v>75.099999999999994</v>
      </c>
      <c r="B109" s="65" t="s">
        <v>231</v>
      </c>
      <c r="C109" s="64" t="s">
        <v>230</v>
      </c>
      <c r="D109" s="63" t="s">
        <v>223</v>
      </c>
      <c r="E109" s="62">
        <v>0.1295</v>
      </c>
      <c r="F109" s="60">
        <v>8014.15</v>
      </c>
      <c r="G109" s="60"/>
      <c r="H109" s="60"/>
      <c r="I109" s="60"/>
      <c r="J109" s="60">
        <v>1037.83</v>
      </c>
      <c r="K109" s="60"/>
      <c r="L109" s="60"/>
      <c r="M109" s="60"/>
      <c r="N109" s="60"/>
      <c r="O109" s="60"/>
      <c r="P109" s="60"/>
      <c r="Q109" s="60"/>
    </row>
    <row r="110" spans="1:17" ht="24">
      <c r="A110" s="66">
        <v>76</v>
      </c>
      <c r="B110" s="65" t="s">
        <v>229</v>
      </c>
      <c r="C110" s="64" t="s">
        <v>228</v>
      </c>
      <c r="D110" s="63" t="s">
        <v>220</v>
      </c>
      <c r="E110" s="62">
        <v>0.12470000000000001</v>
      </c>
      <c r="F110" s="60">
        <v>8994.58</v>
      </c>
      <c r="G110" s="60">
        <v>445.69</v>
      </c>
      <c r="H110" s="60">
        <v>496.68</v>
      </c>
      <c r="I110" s="60">
        <v>23.63</v>
      </c>
      <c r="J110" s="60">
        <v>1121.6199999999999</v>
      </c>
      <c r="K110" s="60">
        <v>55.58</v>
      </c>
      <c r="L110" s="60">
        <v>61.94</v>
      </c>
      <c r="M110" s="60">
        <v>2.95</v>
      </c>
      <c r="N110" s="60">
        <v>46.33</v>
      </c>
      <c r="O110" s="60">
        <v>5.78</v>
      </c>
      <c r="P110" s="60">
        <v>1.75</v>
      </c>
      <c r="Q110" s="60">
        <v>0.22</v>
      </c>
    </row>
    <row r="111" spans="1:17" ht="24">
      <c r="A111" s="66">
        <v>79</v>
      </c>
      <c r="B111" s="65" t="s">
        <v>222</v>
      </c>
      <c r="C111" s="64" t="s">
        <v>221</v>
      </c>
      <c r="D111" s="63" t="s">
        <v>220</v>
      </c>
      <c r="E111" s="62">
        <v>0.1051</v>
      </c>
      <c r="F111" s="60">
        <v>8792.59</v>
      </c>
      <c r="G111" s="60">
        <v>1957.49</v>
      </c>
      <c r="H111" s="60">
        <v>35.1</v>
      </c>
      <c r="I111" s="60">
        <v>2.0299999999999998</v>
      </c>
      <c r="J111" s="60">
        <v>924.1</v>
      </c>
      <c r="K111" s="60">
        <v>205.73</v>
      </c>
      <c r="L111" s="60">
        <v>3.69</v>
      </c>
      <c r="M111" s="60">
        <v>0.21</v>
      </c>
      <c r="N111" s="60">
        <v>215.82</v>
      </c>
      <c r="O111" s="60">
        <v>22.68</v>
      </c>
      <c r="P111" s="60">
        <v>0.15</v>
      </c>
      <c r="Q111" s="60">
        <v>0.02</v>
      </c>
    </row>
    <row r="112" spans="1:17" ht="19.149999999999999" customHeight="1">
      <c r="A112" s="151" t="s">
        <v>219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</row>
    <row r="113" spans="1:17" ht="60">
      <c r="A113" s="66">
        <v>80</v>
      </c>
      <c r="B113" s="65" t="s">
        <v>209</v>
      </c>
      <c r="C113" s="64" t="s">
        <v>208</v>
      </c>
      <c r="D113" s="63" t="s">
        <v>207</v>
      </c>
      <c r="E113" s="67">
        <v>5.69</v>
      </c>
      <c r="F113" s="60">
        <v>2300.67</v>
      </c>
      <c r="G113" s="60">
        <v>200.19</v>
      </c>
      <c r="H113" s="60">
        <v>38.22</v>
      </c>
      <c r="I113" s="60">
        <v>2.0299999999999998</v>
      </c>
      <c r="J113" s="60">
        <v>13090.81</v>
      </c>
      <c r="K113" s="60">
        <v>1139.08</v>
      </c>
      <c r="L113" s="60">
        <v>217.47</v>
      </c>
      <c r="M113" s="60">
        <v>11.55</v>
      </c>
      <c r="N113" s="60">
        <v>24.09</v>
      </c>
      <c r="O113" s="60">
        <v>137.07</v>
      </c>
      <c r="P113" s="60">
        <v>0.15</v>
      </c>
      <c r="Q113" s="60">
        <v>0.85</v>
      </c>
    </row>
    <row r="114" spans="1:17" ht="144">
      <c r="A114" s="66">
        <v>80.400000000000006</v>
      </c>
      <c r="B114" s="65" t="s">
        <v>206</v>
      </c>
      <c r="C114" s="64" t="s">
        <v>205</v>
      </c>
      <c r="D114" s="63" t="s">
        <v>202</v>
      </c>
      <c r="E114" s="62">
        <v>0.28620000000000001</v>
      </c>
      <c r="F114" s="60">
        <v>5335.24</v>
      </c>
      <c r="G114" s="60">
        <v>580.04</v>
      </c>
      <c r="H114" s="60">
        <v>92.17</v>
      </c>
      <c r="I114" s="60"/>
      <c r="J114" s="60">
        <v>1526.95</v>
      </c>
      <c r="K114" s="60">
        <v>166.01</v>
      </c>
      <c r="L114" s="60">
        <v>26.38</v>
      </c>
      <c r="M114" s="60"/>
      <c r="N114" s="60">
        <v>68</v>
      </c>
      <c r="O114" s="60">
        <v>19.46</v>
      </c>
      <c r="P114" s="60"/>
      <c r="Q114" s="60"/>
    </row>
    <row r="115" spans="1:17" ht="36">
      <c r="A115" s="66">
        <v>80.12</v>
      </c>
      <c r="B115" s="65" t="s">
        <v>404</v>
      </c>
      <c r="C115" s="64" t="s">
        <v>403</v>
      </c>
      <c r="D115" s="63" t="s">
        <v>183</v>
      </c>
      <c r="E115" s="67">
        <v>-0.38919999999999999</v>
      </c>
      <c r="F115" s="60">
        <v>1320</v>
      </c>
      <c r="G115" s="60"/>
      <c r="H115" s="60"/>
      <c r="I115" s="60"/>
      <c r="J115" s="60">
        <v>-513.74</v>
      </c>
      <c r="K115" s="60"/>
      <c r="L115" s="60"/>
      <c r="M115" s="60"/>
      <c r="N115" s="60"/>
      <c r="O115" s="60"/>
      <c r="P115" s="60"/>
      <c r="Q115" s="60"/>
    </row>
    <row r="116" spans="1:17" ht="24">
      <c r="A116" s="66">
        <v>80.13</v>
      </c>
      <c r="B116" s="65" t="s">
        <v>163</v>
      </c>
      <c r="C116" s="64" t="s">
        <v>371</v>
      </c>
      <c r="D116" s="63" t="s">
        <v>183</v>
      </c>
      <c r="E116" s="67">
        <v>0.38919999999999999</v>
      </c>
      <c r="F116" s="60">
        <v>621.99</v>
      </c>
      <c r="G116" s="60"/>
      <c r="H116" s="60"/>
      <c r="I116" s="60"/>
      <c r="J116" s="60">
        <v>242.08</v>
      </c>
      <c r="K116" s="60"/>
      <c r="L116" s="60"/>
      <c r="M116" s="60"/>
      <c r="N116" s="60"/>
      <c r="O116" s="60"/>
      <c r="P116" s="60"/>
      <c r="Q116" s="60"/>
    </row>
    <row r="117" spans="1:17" ht="144">
      <c r="A117" s="66">
        <v>80.5</v>
      </c>
      <c r="B117" s="65" t="s">
        <v>204</v>
      </c>
      <c r="C117" s="64" t="s">
        <v>203</v>
      </c>
      <c r="D117" s="63" t="s">
        <v>202</v>
      </c>
      <c r="E117" s="62">
        <v>0.1368</v>
      </c>
      <c r="F117" s="60">
        <v>5313.52</v>
      </c>
      <c r="G117" s="60">
        <v>1219.79</v>
      </c>
      <c r="H117" s="60">
        <v>79.81</v>
      </c>
      <c r="I117" s="60"/>
      <c r="J117" s="60">
        <v>726.89</v>
      </c>
      <c r="K117" s="60">
        <v>166.87</v>
      </c>
      <c r="L117" s="60">
        <v>10.92</v>
      </c>
      <c r="M117" s="60"/>
      <c r="N117" s="60">
        <v>143</v>
      </c>
      <c r="O117" s="60">
        <v>19.559999999999999</v>
      </c>
      <c r="P117" s="60"/>
      <c r="Q117" s="60"/>
    </row>
    <row r="118" spans="1:17" ht="36">
      <c r="A118" s="66">
        <v>81</v>
      </c>
      <c r="B118" s="65" t="s">
        <v>216</v>
      </c>
      <c r="C118" s="64" t="s">
        <v>215</v>
      </c>
      <c r="D118" s="63" t="s">
        <v>214</v>
      </c>
      <c r="E118" s="67">
        <v>1</v>
      </c>
      <c r="F118" s="60">
        <v>378.81</v>
      </c>
      <c r="G118" s="60">
        <v>56.55</v>
      </c>
      <c r="H118" s="60">
        <v>22.06</v>
      </c>
      <c r="I118" s="60">
        <v>1.49</v>
      </c>
      <c r="J118" s="60">
        <v>378.81</v>
      </c>
      <c r="K118" s="60">
        <v>56.55</v>
      </c>
      <c r="L118" s="60">
        <v>22.06</v>
      </c>
      <c r="M118" s="60">
        <v>1.49</v>
      </c>
      <c r="N118" s="60">
        <v>6.63</v>
      </c>
      <c r="O118" s="60">
        <v>6.63</v>
      </c>
      <c r="P118" s="60">
        <v>0.11</v>
      </c>
      <c r="Q118" s="60">
        <v>0.11</v>
      </c>
    </row>
    <row r="119" spans="1:17" ht="24">
      <c r="A119" s="66">
        <v>81.099999999999994</v>
      </c>
      <c r="B119" s="65" t="s">
        <v>213</v>
      </c>
      <c r="C119" s="64" t="s">
        <v>212</v>
      </c>
      <c r="D119" s="63" t="s">
        <v>145</v>
      </c>
      <c r="E119" s="67">
        <v>1</v>
      </c>
      <c r="F119" s="60">
        <v>90</v>
      </c>
      <c r="G119" s="60"/>
      <c r="H119" s="60"/>
      <c r="I119" s="60"/>
      <c r="J119" s="60">
        <v>90</v>
      </c>
      <c r="K119" s="60"/>
      <c r="L119" s="60"/>
      <c r="M119" s="60"/>
      <c r="N119" s="60"/>
      <c r="O119" s="60"/>
      <c r="P119" s="60"/>
      <c r="Q119" s="60"/>
    </row>
    <row r="120" spans="1:17" ht="48">
      <c r="A120" s="66">
        <v>82</v>
      </c>
      <c r="B120" s="65" t="s">
        <v>201</v>
      </c>
      <c r="C120" s="64" t="s">
        <v>200</v>
      </c>
      <c r="D120" s="63" t="s">
        <v>199</v>
      </c>
      <c r="E120" s="62">
        <v>1.7</v>
      </c>
      <c r="F120" s="60">
        <v>4919.01</v>
      </c>
      <c r="G120" s="60">
        <v>413.94</v>
      </c>
      <c r="H120" s="60">
        <v>156.69999999999999</v>
      </c>
      <c r="I120" s="60">
        <v>14.99</v>
      </c>
      <c r="J120" s="60">
        <v>8362.32</v>
      </c>
      <c r="K120" s="60">
        <v>703.7</v>
      </c>
      <c r="L120" s="60">
        <v>266.39</v>
      </c>
      <c r="M120" s="60">
        <v>25.48</v>
      </c>
      <c r="N120" s="60">
        <v>47.91</v>
      </c>
      <c r="O120" s="60">
        <v>81.45</v>
      </c>
      <c r="P120" s="60">
        <v>1.1100000000000001</v>
      </c>
      <c r="Q120" s="60">
        <v>1.89</v>
      </c>
    </row>
    <row r="121" spans="1:17" ht="24">
      <c r="A121" s="66">
        <v>83</v>
      </c>
      <c r="B121" s="65" t="s">
        <v>198</v>
      </c>
      <c r="C121" s="64" t="s">
        <v>197</v>
      </c>
      <c r="D121" s="63" t="s">
        <v>164</v>
      </c>
      <c r="E121" s="67">
        <v>-229.5</v>
      </c>
      <c r="F121" s="60">
        <v>12.43</v>
      </c>
      <c r="G121" s="60"/>
      <c r="H121" s="60"/>
      <c r="I121" s="60"/>
      <c r="J121" s="60">
        <v>-2852.68</v>
      </c>
      <c r="K121" s="60"/>
      <c r="L121" s="60"/>
      <c r="M121" s="60"/>
      <c r="N121" s="60"/>
      <c r="O121" s="60"/>
      <c r="P121" s="60"/>
      <c r="Q121" s="60"/>
    </row>
    <row r="122" spans="1:17" ht="36">
      <c r="A122" s="66">
        <v>84</v>
      </c>
      <c r="B122" s="65" t="s">
        <v>163</v>
      </c>
      <c r="C122" s="64" t="s">
        <v>211</v>
      </c>
      <c r="D122" s="63" t="s">
        <v>164</v>
      </c>
      <c r="E122" s="62">
        <v>197.2</v>
      </c>
      <c r="F122" s="60">
        <v>43.93</v>
      </c>
      <c r="G122" s="60"/>
      <c r="H122" s="60"/>
      <c r="I122" s="60"/>
      <c r="J122" s="60">
        <v>8663</v>
      </c>
      <c r="K122" s="60"/>
      <c r="L122" s="60"/>
      <c r="M122" s="60"/>
      <c r="N122" s="60"/>
      <c r="O122" s="60"/>
      <c r="P122" s="60"/>
      <c r="Q122" s="60"/>
    </row>
    <row r="123" spans="1:17" ht="72">
      <c r="A123" s="66">
        <v>84.1</v>
      </c>
      <c r="B123" s="65" t="s">
        <v>192</v>
      </c>
      <c r="C123" s="64" t="s">
        <v>191</v>
      </c>
      <c r="D123" s="63" t="s">
        <v>190</v>
      </c>
      <c r="E123" s="62">
        <v>1.0751999999999999</v>
      </c>
      <c r="F123" s="60">
        <v>239.35</v>
      </c>
      <c r="G123" s="60">
        <v>122.77</v>
      </c>
      <c r="H123" s="60">
        <v>114.74</v>
      </c>
      <c r="I123" s="60">
        <v>1.62</v>
      </c>
      <c r="J123" s="60">
        <v>257.35000000000002</v>
      </c>
      <c r="K123" s="60">
        <v>132</v>
      </c>
      <c r="L123" s="60">
        <v>123.37</v>
      </c>
      <c r="M123" s="60">
        <v>1.74</v>
      </c>
      <c r="N123" s="60">
        <v>12.91</v>
      </c>
      <c r="O123" s="60">
        <v>13.88</v>
      </c>
      <c r="P123" s="60">
        <v>0.14000000000000001</v>
      </c>
      <c r="Q123" s="60">
        <v>0.15</v>
      </c>
    </row>
    <row r="124" spans="1:17" ht="19.149999999999999" customHeight="1">
      <c r="A124" s="151" t="s">
        <v>210</v>
      </c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</row>
    <row r="125" spans="1:17" ht="60">
      <c r="A125" s="66">
        <v>85</v>
      </c>
      <c r="B125" s="65" t="s">
        <v>209</v>
      </c>
      <c r="C125" s="64" t="s">
        <v>208</v>
      </c>
      <c r="D125" s="63" t="s">
        <v>207</v>
      </c>
      <c r="E125" s="62">
        <v>0.374</v>
      </c>
      <c r="F125" s="60">
        <v>2300.67</v>
      </c>
      <c r="G125" s="60">
        <v>200.19</v>
      </c>
      <c r="H125" s="60">
        <v>38.22</v>
      </c>
      <c r="I125" s="60">
        <v>2.0299999999999998</v>
      </c>
      <c r="J125" s="60">
        <v>860.45</v>
      </c>
      <c r="K125" s="60">
        <v>74.87</v>
      </c>
      <c r="L125" s="60">
        <v>14.29</v>
      </c>
      <c r="M125" s="60">
        <v>0.76</v>
      </c>
      <c r="N125" s="60">
        <v>24.09</v>
      </c>
      <c r="O125" s="60">
        <v>9.01</v>
      </c>
      <c r="P125" s="60">
        <v>0.15</v>
      </c>
      <c r="Q125" s="60">
        <v>0.06</v>
      </c>
    </row>
    <row r="126" spans="1:17" ht="144">
      <c r="A126" s="66">
        <v>87</v>
      </c>
      <c r="B126" s="65" t="s">
        <v>206</v>
      </c>
      <c r="C126" s="64" t="s">
        <v>205</v>
      </c>
      <c r="D126" s="63" t="s">
        <v>202</v>
      </c>
      <c r="E126" s="62">
        <v>4.1399999999999999E-2</v>
      </c>
      <c r="F126" s="60">
        <v>5335.24</v>
      </c>
      <c r="G126" s="60">
        <v>580.04</v>
      </c>
      <c r="H126" s="60">
        <v>92.17</v>
      </c>
      <c r="I126" s="60"/>
      <c r="J126" s="60">
        <v>220.88</v>
      </c>
      <c r="K126" s="60">
        <v>24.01</v>
      </c>
      <c r="L126" s="60">
        <v>3.82</v>
      </c>
      <c r="M126" s="60"/>
      <c r="N126" s="60">
        <v>68</v>
      </c>
      <c r="O126" s="60">
        <v>2.82</v>
      </c>
      <c r="P126" s="60"/>
      <c r="Q126" s="60"/>
    </row>
    <row r="127" spans="1:17" ht="144">
      <c r="A127" s="66">
        <v>88</v>
      </c>
      <c r="B127" s="65" t="s">
        <v>204</v>
      </c>
      <c r="C127" s="64" t="s">
        <v>203</v>
      </c>
      <c r="D127" s="63" t="s">
        <v>202</v>
      </c>
      <c r="E127" s="62">
        <v>4.3200000000000002E-2</v>
      </c>
      <c r="F127" s="60">
        <v>5313.52</v>
      </c>
      <c r="G127" s="60">
        <v>1219.79</v>
      </c>
      <c r="H127" s="60">
        <v>79.81</v>
      </c>
      <c r="I127" s="60"/>
      <c r="J127" s="60">
        <v>229.54</v>
      </c>
      <c r="K127" s="60">
        <v>52.69</v>
      </c>
      <c r="L127" s="60">
        <v>3.45</v>
      </c>
      <c r="M127" s="60"/>
      <c r="N127" s="60">
        <v>143</v>
      </c>
      <c r="O127" s="60">
        <v>6.18</v>
      </c>
      <c r="P127" s="60"/>
      <c r="Q127" s="60"/>
    </row>
    <row r="128" spans="1:17" ht="48">
      <c r="A128" s="66">
        <v>91</v>
      </c>
      <c r="B128" s="65" t="s">
        <v>201</v>
      </c>
      <c r="C128" s="64" t="s">
        <v>200</v>
      </c>
      <c r="D128" s="63" t="s">
        <v>199</v>
      </c>
      <c r="E128" s="62">
        <v>0.16</v>
      </c>
      <c r="F128" s="60">
        <v>4919.01</v>
      </c>
      <c r="G128" s="60">
        <v>413.94</v>
      </c>
      <c r="H128" s="60">
        <v>156.69999999999999</v>
      </c>
      <c r="I128" s="60">
        <v>14.99</v>
      </c>
      <c r="J128" s="60">
        <v>787.04</v>
      </c>
      <c r="K128" s="60">
        <v>66.23</v>
      </c>
      <c r="L128" s="60">
        <v>25.07</v>
      </c>
      <c r="M128" s="60">
        <v>2.4</v>
      </c>
      <c r="N128" s="60">
        <v>47.91</v>
      </c>
      <c r="O128" s="60">
        <v>7.67</v>
      </c>
      <c r="P128" s="60">
        <v>1.1100000000000001</v>
      </c>
      <c r="Q128" s="60">
        <v>0.18</v>
      </c>
    </row>
    <row r="129" spans="1:17" ht="24">
      <c r="A129" s="66">
        <v>92</v>
      </c>
      <c r="B129" s="65" t="s">
        <v>198</v>
      </c>
      <c r="C129" s="64" t="s">
        <v>197</v>
      </c>
      <c r="D129" s="63" t="s">
        <v>164</v>
      </c>
      <c r="E129" s="67">
        <v>-21.6</v>
      </c>
      <c r="F129" s="60">
        <v>12.43</v>
      </c>
      <c r="G129" s="60"/>
      <c r="H129" s="60"/>
      <c r="I129" s="60"/>
      <c r="J129" s="60">
        <v>-268.49</v>
      </c>
      <c r="K129" s="60"/>
      <c r="L129" s="60"/>
      <c r="M129" s="60"/>
      <c r="N129" s="60"/>
      <c r="O129" s="60"/>
      <c r="P129" s="60"/>
      <c r="Q129" s="60"/>
    </row>
    <row r="130" spans="1:17" ht="36">
      <c r="A130" s="66">
        <v>93</v>
      </c>
      <c r="B130" s="65" t="s">
        <v>163</v>
      </c>
      <c r="C130" s="64" t="s">
        <v>196</v>
      </c>
      <c r="D130" s="63" t="s">
        <v>164</v>
      </c>
      <c r="E130" s="62">
        <v>18.559999999999999</v>
      </c>
      <c r="F130" s="60">
        <v>32.340000000000003</v>
      </c>
      <c r="G130" s="60"/>
      <c r="H130" s="60"/>
      <c r="I130" s="60"/>
      <c r="J130" s="60">
        <v>600.23</v>
      </c>
      <c r="K130" s="60"/>
      <c r="L130" s="60"/>
      <c r="M130" s="60"/>
      <c r="N130" s="60"/>
      <c r="O130" s="60"/>
      <c r="P130" s="60"/>
      <c r="Q130" s="60"/>
    </row>
    <row r="131" spans="1:17" ht="24">
      <c r="A131" s="66">
        <v>93.5</v>
      </c>
      <c r="B131" s="65" t="s">
        <v>195</v>
      </c>
      <c r="C131" s="64" t="s">
        <v>194</v>
      </c>
      <c r="D131" s="63" t="s">
        <v>193</v>
      </c>
      <c r="E131" s="67">
        <v>34.619999999999997</v>
      </c>
      <c r="F131" s="60">
        <v>15.16</v>
      </c>
      <c r="G131" s="60"/>
      <c r="H131" s="60"/>
      <c r="I131" s="60"/>
      <c r="J131" s="60">
        <v>524.84</v>
      </c>
      <c r="K131" s="60"/>
      <c r="L131" s="60"/>
      <c r="M131" s="60"/>
      <c r="N131" s="60"/>
      <c r="O131" s="60"/>
      <c r="P131" s="60"/>
      <c r="Q131" s="60"/>
    </row>
    <row r="132" spans="1:17" ht="72">
      <c r="A132" s="66">
        <v>93.6</v>
      </c>
      <c r="B132" s="65" t="s">
        <v>192</v>
      </c>
      <c r="C132" s="64" t="s">
        <v>191</v>
      </c>
      <c r="D132" s="63" t="s">
        <v>190</v>
      </c>
      <c r="E132" s="62">
        <v>4.9919999999999999E-2</v>
      </c>
      <c r="F132" s="60">
        <v>239.35</v>
      </c>
      <c r="G132" s="60">
        <v>122.77</v>
      </c>
      <c r="H132" s="60">
        <v>114.74</v>
      </c>
      <c r="I132" s="60">
        <v>1.62</v>
      </c>
      <c r="J132" s="60">
        <v>11.95</v>
      </c>
      <c r="K132" s="60">
        <v>6.13</v>
      </c>
      <c r="L132" s="60">
        <v>5.73</v>
      </c>
      <c r="M132" s="60">
        <v>0.08</v>
      </c>
      <c r="N132" s="60">
        <v>12.91</v>
      </c>
      <c r="O132" s="60">
        <v>0.64</v>
      </c>
      <c r="P132" s="60">
        <v>0.14000000000000001</v>
      </c>
      <c r="Q132" s="60">
        <v>0.01</v>
      </c>
    </row>
    <row r="133" spans="1:17" ht="19.149999999999999" customHeight="1">
      <c r="A133" s="151" t="s">
        <v>189</v>
      </c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</row>
    <row r="134" spans="1:17" ht="60">
      <c r="A134" s="66">
        <v>93.1</v>
      </c>
      <c r="B134" s="65" t="s">
        <v>188</v>
      </c>
      <c r="C134" s="64" t="s">
        <v>187</v>
      </c>
      <c r="D134" s="63" t="s">
        <v>186</v>
      </c>
      <c r="E134" s="62">
        <v>0.75380000000000003</v>
      </c>
      <c r="F134" s="60">
        <v>11902.38</v>
      </c>
      <c r="G134" s="60">
        <v>1233.52</v>
      </c>
      <c r="H134" s="60">
        <v>20.5</v>
      </c>
      <c r="I134" s="60"/>
      <c r="J134" s="60">
        <v>8972.01</v>
      </c>
      <c r="K134" s="60">
        <v>929.83</v>
      </c>
      <c r="L134" s="60">
        <v>15.45</v>
      </c>
      <c r="M134" s="60"/>
      <c r="N134" s="60">
        <v>136</v>
      </c>
      <c r="O134" s="60">
        <v>102.52</v>
      </c>
      <c r="P134" s="60"/>
      <c r="Q134" s="60"/>
    </row>
    <row r="135" spans="1:17" ht="24">
      <c r="A135" s="66">
        <v>93.2</v>
      </c>
      <c r="B135" s="65" t="s">
        <v>185</v>
      </c>
      <c r="C135" s="64" t="s">
        <v>184</v>
      </c>
      <c r="D135" s="63" t="s">
        <v>183</v>
      </c>
      <c r="E135" s="62">
        <v>3.7690000000000001</v>
      </c>
      <c r="F135" s="60">
        <v>542.4</v>
      </c>
      <c r="G135" s="60"/>
      <c r="H135" s="60"/>
      <c r="I135" s="60"/>
      <c r="J135" s="60">
        <v>2044.31</v>
      </c>
      <c r="K135" s="60"/>
      <c r="L135" s="60"/>
      <c r="M135" s="60"/>
      <c r="N135" s="60"/>
      <c r="O135" s="60"/>
      <c r="P135" s="60"/>
      <c r="Q135" s="60"/>
    </row>
    <row r="136" spans="1:17" ht="19.149999999999999" customHeight="1">
      <c r="A136" s="151" t="s">
        <v>182</v>
      </c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</row>
    <row r="137" spans="1:17" ht="36">
      <c r="A137" s="66">
        <v>94</v>
      </c>
      <c r="B137" s="65" t="s">
        <v>181</v>
      </c>
      <c r="C137" s="64" t="s">
        <v>180</v>
      </c>
      <c r="D137" s="63" t="s">
        <v>154</v>
      </c>
      <c r="E137" s="62">
        <v>4.2000000000000003E-2</v>
      </c>
      <c r="F137" s="60">
        <v>170851.28</v>
      </c>
      <c r="G137" s="60">
        <v>1492.36</v>
      </c>
      <c r="H137" s="60">
        <v>427.09</v>
      </c>
      <c r="I137" s="60">
        <v>20.420000000000002</v>
      </c>
      <c r="J137" s="60">
        <v>7175.75</v>
      </c>
      <c r="K137" s="60">
        <v>62.68</v>
      </c>
      <c r="L137" s="60">
        <v>17.940000000000001</v>
      </c>
      <c r="M137" s="60">
        <v>0.86</v>
      </c>
      <c r="N137" s="60">
        <v>170.75</v>
      </c>
      <c r="O137" s="60">
        <v>7.17</v>
      </c>
      <c r="P137" s="60">
        <v>1.76</v>
      </c>
      <c r="Q137" s="60">
        <v>7.0000000000000007E-2</v>
      </c>
    </row>
    <row r="138" spans="1:17" ht="60">
      <c r="A138" s="66">
        <v>95</v>
      </c>
      <c r="B138" s="65" t="s">
        <v>179</v>
      </c>
      <c r="C138" s="64" t="s">
        <v>178</v>
      </c>
      <c r="D138" s="63" t="s">
        <v>154</v>
      </c>
      <c r="E138" s="62">
        <v>7.1999999999999995E-2</v>
      </c>
      <c r="F138" s="60">
        <v>171274.09</v>
      </c>
      <c r="G138" s="60">
        <v>1639.19</v>
      </c>
      <c r="H138" s="60">
        <v>487.95</v>
      </c>
      <c r="I138" s="60">
        <v>20.420000000000002</v>
      </c>
      <c r="J138" s="60">
        <v>12331.73</v>
      </c>
      <c r="K138" s="60">
        <v>118.02</v>
      </c>
      <c r="L138" s="60">
        <v>35.130000000000003</v>
      </c>
      <c r="M138" s="60">
        <v>1.47</v>
      </c>
      <c r="N138" s="60">
        <v>187.55</v>
      </c>
      <c r="O138" s="60">
        <v>13.5</v>
      </c>
      <c r="P138" s="60">
        <v>1.76</v>
      </c>
      <c r="Q138" s="60">
        <v>0.13</v>
      </c>
    </row>
    <row r="139" spans="1:17" ht="72">
      <c r="A139" s="66">
        <v>96</v>
      </c>
      <c r="B139" s="65" t="s">
        <v>177</v>
      </c>
      <c r="C139" s="64" t="s">
        <v>176</v>
      </c>
      <c r="D139" s="63" t="s">
        <v>154</v>
      </c>
      <c r="E139" s="62">
        <v>5.3999999999999999E-2</v>
      </c>
      <c r="F139" s="60">
        <v>168203.68</v>
      </c>
      <c r="G139" s="60">
        <v>1303.6600000000001</v>
      </c>
      <c r="H139" s="60">
        <v>413.79</v>
      </c>
      <c r="I139" s="60">
        <v>7.66</v>
      </c>
      <c r="J139" s="60">
        <v>9083</v>
      </c>
      <c r="K139" s="60">
        <v>70.400000000000006</v>
      </c>
      <c r="L139" s="60">
        <v>22.34</v>
      </c>
      <c r="M139" s="60">
        <v>0.41</v>
      </c>
      <c r="N139" s="60">
        <v>149.16</v>
      </c>
      <c r="O139" s="60">
        <v>8.0500000000000007</v>
      </c>
      <c r="P139" s="60">
        <v>0.66</v>
      </c>
      <c r="Q139" s="60">
        <v>0.04</v>
      </c>
    </row>
    <row r="140" spans="1:17" ht="24">
      <c r="A140" s="66">
        <v>97</v>
      </c>
      <c r="B140" s="65" t="s">
        <v>175</v>
      </c>
      <c r="C140" s="64" t="s">
        <v>174</v>
      </c>
      <c r="D140" s="63" t="s">
        <v>173</v>
      </c>
      <c r="E140" s="62">
        <v>0.12</v>
      </c>
      <c r="F140" s="60">
        <v>6487.61</v>
      </c>
      <c r="G140" s="60">
        <v>182.37</v>
      </c>
      <c r="H140" s="60">
        <v>28.34</v>
      </c>
      <c r="I140" s="60">
        <v>0.81</v>
      </c>
      <c r="J140" s="60">
        <v>778.51</v>
      </c>
      <c r="K140" s="60">
        <v>21.88</v>
      </c>
      <c r="L140" s="60">
        <v>3.4</v>
      </c>
      <c r="M140" s="60">
        <v>0.1</v>
      </c>
      <c r="N140" s="60">
        <v>21.38</v>
      </c>
      <c r="O140" s="60">
        <v>2.57</v>
      </c>
      <c r="P140" s="60">
        <v>7.0000000000000007E-2</v>
      </c>
      <c r="Q140" s="60">
        <v>0.01</v>
      </c>
    </row>
    <row r="141" spans="1:17" ht="24">
      <c r="A141" s="66">
        <v>98</v>
      </c>
      <c r="B141" s="65" t="s">
        <v>172</v>
      </c>
      <c r="C141" s="64" t="s">
        <v>171</v>
      </c>
      <c r="D141" s="63" t="s">
        <v>170</v>
      </c>
      <c r="E141" s="67">
        <v>12</v>
      </c>
      <c r="F141" s="60">
        <v>426.89</v>
      </c>
      <c r="G141" s="60"/>
      <c r="H141" s="60"/>
      <c r="I141" s="60"/>
      <c r="J141" s="60">
        <v>5122.68</v>
      </c>
      <c r="K141" s="60"/>
      <c r="L141" s="60"/>
      <c r="M141" s="60"/>
      <c r="N141" s="60"/>
      <c r="O141" s="60"/>
      <c r="P141" s="60"/>
      <c r="Q141" s="60"/>
    </row>
    <row r="142" spans="1:17" ht="19.149999999999999" customHeight="1">
      <c r="A142" s="151" t="s">
        <v>169</v>
      </c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</row>
    <row r="143" spans="1:17" ht="48">
      <c r="A143" s="66">
        <v>99</v>
      </c>
      <c r="B143" s="65" t="s">
        <v>168</v>
      </c>
      <c r="C143" s="64" t="s">
        <v>167</v>
      </c>
      <c r="D143" s="63" t="s">
        <v>154</v>
      </c>
      <c r="E143" s="62">
        <v>4.2000000000000003E-2</v>
      </c>
      <c r="F143" s="60">
        <v>25031.88</v>
      </c>
      <c r="G143" s="60">
        <v>957.29</v>
      </c>
      <c r="H143" s="60">
        <v>1250.29</v>
      </c>
      <c r="I143" s="60">
        <v>153.22999999999999</v>
      </c>
      <c r="J143" s="60">
        <v>1051.3399999999999</v>
      </c>
      <c r="K143" s="60">
        <v>40.21</v>
      </c>
      <c r="L143" s="60">
        <v>52.51</v>
      </c>
      <c r="M143" s="60">
        <v>6.44</v>
      </c>
      <c r="N143" s="60">
        <v>104.28</v>
      </c>
      <c r="O143" s="60">
        <v>4.38</v>
      </c>
      <c r="P143" s="60">
        <v>11.35</v>
      </c>
      <c r="Q143" s="60">
        <v>0.48</v>
      </c>
    </row>
    <row r="144" spans="1:17" ht="36">
      <c r="A144" s="66">
        <v>99.1</v>
      </c>
      <c r="B144" s="65" t="s">
        <v>166</v>
      </c>
      <c r="C144" s="64" t="s">
        <v>165</v>
      </c>
      <c r="D144" s="63" t="s">
        <v>164</v>
      </c>
      <c r="E144" s="67">
        <v>-4.2</v>
      </c>
      <c r="F144" s="60">
        <v>207</v>
      </c>
      <c r="G144" s="60"/>
      <c r="H144" s="60"/>
      <c r="I144" s="60"/>
      <c r="J144" s="60">
        <v>-869.4</v>
      </c>
      <c r="K144" s="60"/>
      <c r="L144" s="60"/>
      <c r="M144" s="60"/>
      <c r="N144" s="60"/>
      <c r="O144" s="60"/>
      <c r="P144" s="60"/>
      <c r="Q144" s="60"/>
    </row>
    <row r="145" spans="1:17" ht="36">
      <c r="A145" s="66">
        <v>99.2</v>
      </c>
      <c r="B145" s="65" t="s">
        <v>163</v>
      </c>
      <c r="C145" s="64" t="s">
        <v>162</v>
      </c>
      <c r="D145" s="63" t="s">
        <v>161</v>
      </c>
      <c r="E145" s="67">
        <v>2</v>
      </c>
      <c r="F145" s="60">
        <v>1757.12</v>
      </c>
      <c r="G145" s="60"/>
      <c r="H145" s="60"/>
      <c r="I145" s="60"/>
      <c r="J145" s="60">
        <v>3514.24</v>
      </c>
      <c r="K145" s="60"/>
      <c r="L145" s="60"/>
      <c r="M145" s="60"/>
      <c r="N145" s="60"/>
      <c r="O145" s="60"/>
      <c r="P145" s="60"/>
      <c r="Q145" s="60"/>
    </row>
    <row r="146" spans="1:17" ht="48">
      <c r="A146" s="66">
        <v>100</v>
      </c>
      <c r="B146" s="65" t="s">
        <v>160</v>
      </c>
      <c r="C146" s="64" t="s">
        <v>159</v>
      </c>
      <c r="D146" s="63" t="s">
        <v>154</v>
      </c>
      <c r="E146" s="62">
        <v>0.1512</v>
      </c>
      <c r="F146" s="60">
        <v>25379.25</v>
      </c>
      <c r="G146" s="60">
        <v>1031.55</v>
      </c>
      <c r="H146" s="60">
        <v>339.96</v>
      </c>
      <c r="I146" s="60"/>
      <c r="J146" s="60">
        <v>3837.34</v>
      </c>
      <c r="K146" s="60">
        <v>155.97</v>
      </c>
      <c r="L146" s="60">
        <v>51.4</v>
      </c>
      <c r="M146" s="60"/>
      <c r="N146" s="60">
        <v>115</v>
      </c>
      <c r="O146" s="60">
        <v>17.39</v>
      </c>
      <c r="P146" s="60"/>
      <c r="Q146" s="60"/>
    </row>
    <row r="147" spans="1:17" ht="36">
      <c r="A147" s="66">
        <v>100.1</v>
      </c>
      <c r="B147" s="65" t="s">
        <v>158</v>
      </c>
      <c r="C147" s="64" t="s">
        <v>157</v>
      </c>
      <c r="D147" s="63" t="s">
        <v>145</v>
      </c>
      <c r="E147" s="67">
        <v>8</v>
      </c>
      <c r="F147" s="60">
        <v>113</v>
      </c>
      <c r="G147" s="60"/>
      <c r="H147" s="60"/>
      <c r="I147" s="60"/>
      <c r="J147" s="60">
        <v>904</v>
      </c>
      <c r="K147" s="60"/>
      <c r="L147" s="60"/>
      <c r="M147" s="60"/>
      <c r="N147" s="60"/>
      <c r="O147" s="60"/>
      <c r="P147" s="60"/>
      <c r="Q147" s="60"/>
    </row>
    <row r="148" spans="1:17" ht="24">
      <c r="A148" s="66">
        <v>101</v>
      </c>
      <c r="B148" s="65" t="s">
        <v>156</v>
      </c>
      <c r="C148" s="64" t="s">
        <v>155</v>
      </c>
      <c r="D148" s="63" t="s">
        <v>154</v>
      </c>
      <c r="E148" s="62">
        <v>2.8799999999999999E-2</v>
      </c>
      <c r="F148" s="60">
        <v>53417.55</v>
      </c>
      <c r="G148" s="60">
        <v>1207.07</v>
      </c>
      <c r="H148" s="60">
        <v>1228.75</v>
      </c>
      <c r="I148" s="60">
        <v>147.41999999999999</v>
      </c>
      <c r="J148" s="60">
        <v>1538.43</v>
      </c>
      <c r="K148" s="60">
        <v>34.76</v>
      </c>
      <c r="L148" s="60">
        <v>35.39</v>
      </c>
      <c r="M148" s="60">
        <v>4.25</v>
      </c>
      <c r="N148" s="60">
        <v>142.68</v>
      </c>
      <c r="O148" s="60">
        <v>4.1100000000000003</v>
      </c>
      <c r="P148" s="60">
        <v>10.92</v>
      </c>
      <c r="Q148" s="60">
        <v>0.31</v>
      </c>
    </row>
    <row r="149" spans="1:17" ht="24">
      <c r="A149" s="66">
        <v>102</v>
      </c>
      <c r="B149" s="65" t="s">
        <v>153</v>
      </c>
      <c r="C149" s="64" t="s">
        <v>152</v>
      </c>
      <c r="D149" s="63" t="s">
        <v>145</v>
      </c>
      <c r="E149" s="67">
        <v>2</v>
      </c>
      <c r="F149" s="60">
        <v>65.77</v>
      </c>
      <c r="G149" s="60"/>
      <c r="H149" s="60"/>
      <c r="I149" s="60"/>
      <c r="J149" s="60">
        <v>131.54</v>
      </c>
      <c r="K149" s="60"/>
      <c r="L149" s="60"/>
      <c r="M149" s="60"/>
      <c r="N149" s="60"/>
      <c r="O149" s="60"/>
      <c r="P149" s="60"/>
      <c r="Q149" s="60"/>
    </row>
    <row r="150" spans="1:17" ht="19.149999999999999" customHeight="1">
      <c r="A150" s="151" t="s">
        <v>151</v>
      </c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</row>
    <row r="151" spans="1:17" ht="60">
      <c r="A151" s="66">
        <v>103</v>
      </c>
      <c r="B151" s="65" t="s">
        <v>150</v>
      </c>
      <c r="C151" s="64" t="s">
        <v>149</v>
      </c>
      <c r="D151" s="63" t="s">
        <v>148</v>
      </c>
      <c r="E151" s="67">
        <v>8</v>
      </c>
      <c r="F151" s="60">
        <v>1519.27</v>
      </c>
      <c r="G151" s="60">
        <v>154.21</v>
      </c>
      <c r="H151" s="60">
        <v>41.84</v>
      </c>
      <c r="I151" s="60"/>
      <c r="J151" s="60">
        <v>12154.16</v>
      </c>
      <c r="K151" s="60">
        <v>1233.68</v>
      </c>
      <c r="L151" s="60">
        <v>334.72</v>
      </c>
      <c r="M151" s="60"/>
      <c r="N151" s="60">
        <v>16.600000000000001</v>
      </c>
      <c r="O151" s="60">
        <v>132.80000000000001</v>
      </c>
      <c r="P151" s="60"/>
      <c r="Q151" s="60"/>
    </row>
    <row r="152" spans="1:17" ht="24">
      <c r="A152" s="66">
        <v>104</v>
      </c>
      <c r="B152" s="65" t="s">
        <v>147</v>
      </c>
      <c r="C152" s="64" t="s">
        <v>146</v>
      </c>
      <c r="D152" s="63" t="s">
        <v>145</v>
      </c>
      <c r="E152" s="67">
        <v>2</v>
      </c>
      <c r="F152" s="60">
        <v>500</v>
      </c>
      <c r="G152" s="60"/>
      <c r="H152" s="60"/>
      <c r="I152" s="60"/>
      <c r="J152" s="60">
        <v>1000</v>
      </c>
      <c r="K152" s="60"/>
      <c r="L152" s="60"/>
      <c r="M152" s="60"/>
      <c r="N152" s="60"/>
      <c r="O152" s="60"/>
      <c r="P152" s="60"/>
      <c r="Q152" s="60"/>
    </row>
    <row r="153" spans="1:17" ht="19.149999999999999" customHeight="1">
      <c r="A153" s="151" t="s">
        <v>144</v>
      </c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</row>
    <row r="154" spans="1:17" ht="60">
      <c r="A154" s="66">
        <v>105.1</v>
      </c>
      <c r="B154" s="65" t="s">
        <v>143</v>
      </c>
      <c r="C154" s="64" t="s">
        <v>142</v>
      </c>
      <c r="D154" s="63" t="s">
        <v>141</v>
      </c>
      <c r="E154" s="62">
        <v>0.9274</v>
      </c>
      <c r="F154" s="60">
        <v>12692.4</v>
      </c>
      <c r="G154" s="60">
        <v>5357.65</v>
      </c>
      <c r="H154" s="60">
        <v>219.86</v>
      </c>
      <c r="I154" s="60">
        <v>3.71</v>
      </c>
      <c r="J154" s="60">
        <v>11770.93</v>
      </c>
      <c r="K154" s="60">
        <v>4968.68</v>
      </c>
      <c r="L154" s="60">
        <v>203.9</v>
      </c>
      <c r="M154" s="60">
        <v>3.44</v>
      </c>
      <c r="N154" s="60">
        <v>590.70000000000005</v>
      </c>
      <c r="O154" s="60">
        <v>547.82000000000005</v>
      </c>
      <c r="P154" s="60">
        <v>0.32</v>
      </c>
      <c r="Q154" s="60">
        <v>0.3</v>
      </c>
    </row>
    <row r="155" spans="1:17" ht="72">
      <c r="A155" s="66">
        <v>105.2</v>
      </c>
      <c r="B155" s="65" t="s">
        <v>140</v>
      </c>
      <c r="C155" s="64" t="s">
        <v>139</v>
      </c>
      <c r="D155" s="63" t="s">
        <v>119</v>
      </c>
      <c r="E155" s="62">
        <v>0.9274</v>
      </c>
      <c r="F155" s="60">
        <v>826.43</v>
      </c>
      <c r="G155" s="60">
        <v>454.52</v>
      </c>
      <c r="H155" s="60">
        <v>9.3800000000000008</v>
      </c>
      <c r="I155" s="60">
        <v>3.48</v>
      </c>
      <c r="J155" s="60">
        <v>766.43</v>
      </c>
      <c r="K155" s="60">
        <v>421.52</v>
      </c>
      <c r="L155" s="60">
        <v>8.6999999999999993</v>
      </c>
      <c r="M155" s="60">
        <v>3.23</v>
      </c>
      <c r="N155" s="60">
        <v>51.3</v>
      </c>
      <c r="O155" s="60">
        <v>47.58</v>
      </c>
      <c r="P155" s="60">
        <v>0.3</v>
      </c>
      <c r="Q155" s="60">
        <v>0.28000000000000003</v>
      </c>
    </row>
    <row r="156" spans="1:17" ht="72">
      <c r="A156" s="66">
        <v>107</v>
      </c>
      <c r="B156" s="65" t="s">
        <v>138</v>
      </c>
      <c r="C156" s="64" t="s">
        <v>137</v>
      </c>
      <c r="D156" s="63" t="s">
        <v>119</v>
      </c>
      <c r="E156" s="62">
        <v>1.2816000000000001</v>
      </c>
      <c r="F156" s="60">
        <v>1486.01</v>
      </c>
      <c r="G156" s="60">
        <v>595.54</v>
      </c>
      <c r="H156" s="60">
        <v>80.02</v>
      </c>
      <c r="I156" s="60">
        <v>50.55</v>
      </c>
      <c r="J156" s="60">
        <v>1904.47</v>
      </c>
      <c r="K156" s="60">
        <v>763.24</v>
      </c>
      <c r="L156" s="60">
        <v>102.55</v>
      </c>
      <c r="M156" s="60">
        <v>64.78</v>
      </c>
      <c r="N156" s="60">
        <v>65.66</v>
      </c>
      <c r="O156" s="60">
        <v>84.15</v>
      </c>
      <c r="P156" s="60">
        <v>4.99</v>
      </c>
      <c r="Q156" s="60">
        <v>6.4</v>
      </c>
    </row>
    <row r="157" spans="1:17" ht="72">
      <c r="A157" s="66">
        <v>107.1</v>
      </c>
      <c r="B157" s="65" t="s">
        <v>136</v>
      </c>
      <c r="C157" s="64" t="s">
        <v>135</v>
      </c>
      <c r="D157" s="63" t="s">
        <v>119</v>
      </c>
      <c r="E157" s="62">
        <v>1.5076000000000001</v>
      </c>
      <c r="F157" s="60">
        <v>687.21</v>
      </c>
      <c r="G157" s="60">
        <v>368.65</v>
      </c>
      <c r="H157" s="60">
        <v>7.82</v>
      </c>
      <c r="I157" s="60">
        <v>2.9</v>
      </c>
      <c r="J157" s="60">
        <v>1036.04</v>
      </c>
      <c r="K157" s="60">
        <v>555.78</v>
      </c>
      <c r="L157" s="60">
        <v>11.79</v>
      </c>
      <c r="M157" s="60">
        <v>4.37</v>
      </c>
      <c r="N157" s="60">
        <v>42.18</v>
      </c>
      <c r="O157" s="60">
        <v>63.59</v>
      </c>
      <c r="P157" s="60">
        <v>0.25</v>
      </c>
      <c r="Q157" s="60">
        <v>0.38</v>
      </c>
    </row>
    <row r="158" spans="1:17" ht="60">
      <c r="A158" s="66">
        <v>107.3</v>
      </c>
      <c r="B158" s="65" t="s">
        <v>134</v>
      </c>
      <c r="C158" s="64" t="s">
        <v>133</v>
      </c>
      <c r="D158" s="63" t="s">
        <v>116</v>
      </c>
      <c r="E158" s="62">
        <v>2.7892000000000001</v>
      </c>
      <c r="F158" s="60">
        <v>2200.86</v>
      </c>
      <c r="G158" s="60">
        <v>384.81</v>
      </c>
      <c r="H158" s="60">
        <v>13.7</v>
      </c>
      <c r="I158" s="60">
        <v>0.23</v>
      </c>
      <c r="J158" s="60">
        <v>6138.64</v>
      </c>
      <c r="K158" s="60">
        <v>1073.31</v>
      </c>
      <c r="L158" s="60">
        <v>38.21</v>
      </c>
      <c r="M158" s="60">
        <v>0.64</v>
      </c>
      <c r="N158" s="60">
        <v>42.9</v>
      </c>
      <c r="O158" s="60">
        <v>119.66</v>
      </c>
      <c r="P158" s="60">
        <v>0.02</v>
      </c>
      <c r="Q158" s="60">
        <v>0.06</v>
      </c>
    </row>
    <row r="159" spans="1:17" ht="60">
      <c r="A159" s="66">
        <v>107.4</v>
      </c>
      <c r="B159" s="65" t="s">
        <v>132</v>
      </c>
      <c r="C159" s="64" t="s">
        <v>131</v>
      </c>
      <c r="D159" s="63" t="s">
        <v>116</v>
      </c>
      <c r="E159" s="62">
        <v>0.9274</v>
      </c>
      <c r="F159" s="60">
        <v>2410.46</v>
      </c>
      <c r="G159" s="60">
        <v>483.48</v>
      </c>
      <c r="H159" s="60">
        <v>14.57</v>
      </c>
      <c r="I159" s="60">
        <v>0.23</v>
      </c>
      <c r="J159" s="60">
        <v>2235.46</v>
      </c>
      <c r="K159" s="60">
        <v>448.38</v>
      </c>
      <c r="L159" s="60">
        <v>13.51</v>
      </c>
      <c r="M159" s="60">
        <v>0.21</v>
      </c>
      <c r="N159" s="60">
        <v>53.9</v>
      </c>
      <c r="O159" s="60">
        <v>49.99</v>
      </c>
      <c r="P159" s="60">
        <v>0.02</v>
      </c>
      <c r="Q159" s="60">
        <v>0.02</v>
      </c>
    </row>
    <row r="160" spans="1:17" ht="36">
      <c r="A160" s="66">
        <v>108</v>
      </c>
      <c r="B160" s="65" t="s">
        <v>130</v>
      </c>
      <c r="C160" s="64" t="s">
        <v>129</v>
      </c>
      <c r="D160" s="63" t="s">
        <v>128</v>
      </c>
      <c r="E160" s="62">
        <v>0.9274</v>
      </c>
      <c r="F160" s="60">
        <v>9007.76</v>
      </c>
      <c r="G160" s="60">
        <v>569.04</v>
      </c>
      <c r="H160" s="60">
        <v>126.14</v>
      </c>
      <c r="I160" s="60">
        <v>8.82</v>
      </c>
      <c r="J160" s="60">
        <v>8353.7999999999993</v>
      </c>
      <c r="K160" s="60">
        <v>527.73</v>
      </c>
      <c r="L160" s="60">
        <v>116.98</v>
      </c>
      <c r="M160" s="60">
        <v>8.18</v>
      </c>
      <c r="N160" s="60">
        <v>66.709999999999994</v>
      </c>
      <c r="O160" s="60">
        <v>61.87</v>
      </c>
      <c r="P160" s="60">
        <v>0.76</v>
      </c>
      <c r="Q160" s="60">
        <v>0.7</v>
      </c>
    </row>
    <row r="161" spans="1:17" ht="48">
      <c r="A161" s="66">
        <v>108.1</v>
      </c>
      <c r="B161" s="65" t="s">
        <v>402</v>
      </c>
      <c r="C161" s="64" t="s">
        <v>401</v>
      </c>
      <c r="D161" s="63" t="s">
        <v>183</v>
      </c>
      <c r="E161" s="67">
        <v>-3.4409999999999998</v>
      </c>
      <c r="F161" s="60">
        <v>2156</v>
      </c>
      <c r="G161" s="60"/>
      <c r="H161" s="60"/>
      <c r="I161" s="60"/>
      <c r="J161" s="60">
        <v>-7418.8</v>
      </c>
      <c r="K161" s="60"/>
      <c r="L161" s="60"/>
      <c r="M161" s="60"/>
      <c r="N161" s="60"/>
      <c r="O161" s="60"/>
      <c r="P161" s="60"/>
      <c r="Q161" s="60"/>
    </row>
    <row r="162" spans="1:17" ht="24">
      <c r="A162" s="66">
        <v>108.2</v>
      </c>
      <c r="B162" s="65" t="s">
        <v>163</v>
      </c>
      <c r="C162" s="64" t="s">
        <v>400</v>
      </c>
      <c r="D162" s="63" t="s">
        <v>183</v>
      </c>
      <c r="E162" s="67">
        <v>3.4409999999999998</v>
      </c>
      <c r="F162" s="60">
        <v>855.23</v>
      </c>
      <c r="G162" s="60"/>
      <c r="H162" s="60"/>
      <c r="I162" s="60"/>
      <c r="J162" s="60">
        <v>2942.85</v>
      </c>
      <c r="K162" s="60"/>
      <c r="L162" s="60"/>
      <c r="M162" s="60"/>
      <c r="N162" s="60"/>
      <c r="O162" s="60"/>
      <c r="P162" s="60"/>
      <c r="Q162" s="60"/>
    </row>
    <row r="163" spans="1:17" ht="60">
      <c r="A163" s="66">
        <v>109</v>
      </c>
      <c r="B163" s="65" t="s">
        <v>124</v>
      </c>
      <c r="C163" s="64" t="s">
        <v>123</v>
      </c>
      <c r="D163" s="63" t="s">
        <v>116</v>
      </c>
      <c r="E163" s="62">
        <v>0.9274</v>
      </c>
      <c r="F163" s="60">
        <v>1982.56</v>
      </c>
      <c r="G163" s="60">
        <v>465.93</v>
      </c>
      <c r="H163" s="60">
        <v>10.210000000000001</v>
      </c>
      <c r="I163" s="60">
        <v>0.23</v>
      </c>
      <c r="J163" s="60">
        <v>1838.63</v>
      </c>
      <c r="K163" s="60">
        <v>432.1</v>
      </c>
      <c r="L163" s="60">
        <v>9.4700000000000006</v>
      </c>
      <c r="M163" s="60">
        <v>0.21</v>
      </c>
      <c r="N163" s="60">
        <v>51.37</v>
      </c>
      <c r="O163" s="60">
        <v>47.64</v>
      </c>
      <c r="P163" s="60">
        <v>0.02</v>
      </c>
      <c r="Q163" s="60">
        <v>0.02</v>
      </c>
    </row>
    <row r="164" spans="1:17" ht="24">
      <c r="A164" s="66">
        <v>110</v>
      </c>
      <c r="B164" s="65" t="s">
        <v>127</v>
      </c>
      <c r="C164" s="64" t="s">
        <v>126</v>
      </c>
      <c r="D164" s="63" t="s">
        <v>125</v>
      </c>
      <c r="E164" s="62">
        <v>0.41839999999999999</v>
      </c>
      <c r="F164" s="60">
        <v>568.65</v>
      </c>
      <c r="G164" s="60">
        <v>65.25</v>
      </c>
      <c r="H164" s="60">
        <v>6.97</v>
      </c>
      <c r="I164" s="60"/>
      <c r="J164" s="60">
        <v>237.92</v>
      </c>
      <c r="K164" s="60">
        <v>27.3</v>
      </c>
      <c r="L164" s="60">
        <v>2.92</v>
      </c>
      <c r="M164" s="60"/>
      <c r="N164" s="60">
        <v>7.65</v>
      </c>
      <c r="O164" s="60">
        <v>3.2</v>
      </c>
      <c r="P164" s="60"/>
      <c r="Q164" s="60"/>
    </row>
    <row r="165" spans="1:17" ht="60">
      <c r="A165" s="66">
        <v>111</v>
      </c>
      <c r="B165" s="65" t="s">
        <v>124</v>
      </c>
      <c r="C165" s="64" t="s">
        <v>399</v>
      </c>
      <c r="D165" s="63" t="s">
        <v>116</v>
      </c>
      <c r="E165" s="62">
        <v>6.4000000000000001E-2</v>
      </c>
      <c r="F165" s="60">
        <v>1982.56</v>
      </c>
      <c r="G165" s="60">
        <v>465.93</v>
      </c>
      <c r="H165" s="60">
        <v>10.210000000000001</v>
      </c>
      <c r="I165" s="60">
        <v>0.23</v>
      </c>
      <c r="J165" s="60">
        <v>126.88</v>
      </c>
      <c r="K165" s="60">
        <v>29.82</v>
      </c>
      <c r="L165" s="60">
        <v>0.65</v>
      </c>
      <c r="M165" s="60">
        <v>0.01</v>
      </c>
      <c r="N165" s="60">
        <v>51.37</v>
      </c>
      <c r="O165" s="60">
        <v>3.29</v>
      </c>
      <c r="P165" s="60">
        <v>0.02</v>
      </c>
      <c r="Q165" s="60"/>
    </row>
    <row r="166" spans="1:17" ht="19.149999999999999" customHeight="1">
      <c r="A166" s="151" t="s">
        <v>122</v>
      </c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</row>
    <row r="167" spans="1:17" ht="72">
      <c r="A167" s="66">
        <v>112</v>
      </c>
      <c r="B167" s="65" t="s">
        <v>121</v>
      </c>
      <c r="C167" s="64" t="s">
        <v>120</v>
      </c>
      <c r="D167" s="63" t="s">
        <v>119</v>
      </c>
      <c r="E167" s="62">
        <v>1.0559000000000001</v>
      </c>
      <c r="F167" s="60">
        <v>1723.45</v>
      </c>
      <c r="G167" s="60">
        <v>681.87</v>
      </c>
      <c r="H167" s="60">
        <v>61.89</v>
      </c>
      <c r="I167" s="60">
        <v>34.89</v>
      </c>
      <c r="J167" s="60">
        <v>1819.79</v>
      </c>
      <c r="K167" s="60">
        <v>719.99</v>
      </c>
      <c r="L167" s="60">
        <v>65.349999999999994</v>
      </c>
      <c r="M167" s="60">
        <v>36.840000000000003</v>
      </c>
      <c r="N167" s="60">
        <v>70.88</v>
      </c>
      <c r="O167" s="60">
        <v>74.84</v>
      </c>
      <c r="P167" s="60">
        <v>2.78</v>
      </c>
      <c r="Q167" s="60">
        <v>2.94</v>
      </c>
    </row>
    <row r="168" spans="1:17" ht="24">
      <c r="A168" s="66">
        <v>113.1</v>
      </c>
      <c r="B168" s="65" t="s">
        <v>398</v>
      </c>
      <c r="C168" s="64" t="s">
        <v>397</v>
      </c>
      <c r="D168" s="63" t="s">
        <v>396</v>
      </c>
      <c r="E168" s="67">
        <v>1.0559000000000001</v>
      </c>
      <c r="F168" s="60">
        <v>112.68</v>
      </c>
      <c r="G168" s="60">
        <v>53.91</v>
      </c>
      <c r="H168" s="60">
        <v>2.0299999999999998</v>
      </c>
      <c r="I168" s="60"/>
      <c r="J168" s="60">
        <v>118.98</v>
      </c>
      <c r="K168" s="60">
        <v>56.92</v>
      </c>
      <c r="L168" s="60">
        <v>2.14</v>
      </c>
      <c r="M168" s="60"/>
      <c r="N168" s="60">
        <v>6.32</v>
      </c>
      <c r="O168" s="60">
        <v>6.67</v>
      </c>
      <c r="P168" s="60"/>
      <c r="Q168" s="60"/>
    </row>
    <row r="169" spans="1:17" ht="19.149999999999999" customHeight="1">
      <c r="A169" s="151" t="s">
        <v>115</v>
      </c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</row>
    <row r="170" spans="1:17" ht="36">
      <c r="A170" s="66">
        <v>114</v>
      </c>
      <c r="B170" s="65" t="s">
        <v>114</v>
      </c>
      <c r="C170" s="64" t="s">
        <v>113</v>
      </c>
      <c r="D170" s="63" t="s">
        <v>112</v>
      </c>
      <c r="E170" s="62">
        <v>0.1303</v>
      </c>
      <c r="F170" s="60">
        <v>1411.8</v>
      </c>
      <c r="G170" s="60">
        <v>1411.8</v>
      </c>
      <c r="H170" s="60"/>
      <c r="I170" s="60"/>
      <c r="J170" s="60">
        <v>183.96</v>
      </c>
      <c r="K170" s="60">
        <v>183.96</v>
      </c>
      <c r="L170" s="60"/>
      <c r="M170" s="60"/>
      <c r="N170" s="60">
        <v>181</v>
      </c>
      <c r="O170" s="60">
        <v>23.58</v>
      </c>
      <c r="P170" s="60"/>
      <c r="Q170" s="60"/>
    </row>
    <row r="171" spans="1:17" ht="84">
      <c r="A171" s="66">
        <v>115</v>
      </c>
      <c r="B171" s="65" t="s">
        <v>111</v>
      </c>
      <c r="C171" s="64" t="s">
        <v>110</v>
      </c>
      <c r="D171" s="63" t="s">
        <v>109</v>
      </c>
      <c r="E171" s="62">
        <v>1.2200000000000001E-2</v>
      </c>
      <c r="F171" s="60">
        <v>69290.539999999994</v>
      </c>
      <c r="G171" s="60">
        <v>4567.82</v>
      </c>
      <c r="H171" s="60">
        <v>2573.5100000000002</v>
      </c>
      <c r="I171" s="60">
        <v>383.76</v>
      </c>
      <c r="J171" s="60">
        <v>845.34</v>
      </c>
      <c r="K171" s="60">
        <v>55.73</v>
      </c>
      <c r="L171" s="60">
        <v>31.4</v>
      </c>
      <c r="M171" s="60">
        <v>4.68</v>
      </c>
      <c r="N171" s="60">
        <v>535.5</v>
      </c>
      <c r="O171" s="60">
        <v>6.53</v>
      </c>
      <c r="P171" s="60">
        <v>28.49</v>
      </c>
      <c r="Q171" s="60">
        <v>0.35</v>
      </c>
    </row>
    <row r="172" spans="1:17" ht="48">
      <c r="A172" s="66">
        <v>115.1</v>
      </c>
      <c r="B172" s="65" t="s">
        <v>108</v>
      </c>
      <c r="C172" s="64" t="s">
        <v>107</v>
      </c>
      <c r="D172" s="63" t="s">
        <v>106</v>
      </c>
      <c r="E172" s="62">
        <v>0.68944000000000005</v>
      </c>
      <c r="F172" s="60">
        <v>892.32</v>
      </c>
      <c r="G172" s="60">
        <v>182.17</v>
      </c>
      <c r="H172" s="60">
        <v>259.72000000000003</v>
      </c>
      <c r="I172" s="60">
        <v>17.47</v>
      </c>
      <c r="J172" s="60">
        <v>615.20000000000005</v>
      </c>
      <c r="K172" s="60">
        <v>125.6</v>
      </c>
      <c r="L172" s="60">
        <v>179.06</v>
      </c>
      <c r="M172" s="60">
        <v>12.04</v>
      </c>
      <c r="N172" s="60">
        <v>19.38</v>
      </c>
      <c r="O172" s="60">
        <v>13.36</v>
      </c>
      <c r="P172" s="60">
        <v>1.28</v>
      </c>
      <c r="Q172" s="60">
        <v>0.88</v>
      </c>
    </row>
    <row r="173" spans="1:17" ht="24">
      <c r="A173" s="66">
        <v>115.11</v>
      </c>
      <c r="B173" s="65" t="s">
        <v>395</v>
      </c>
      <c r="C173" s="64" t="s">
        <v>394</v>
      </c>
      <c r="D173" s="63" t="s">
        <v>223</v>
      </c>
      <c r="E173" s="67">
        <v>0.68940000000000001</v>
      </c>
      <c r="F173" s="60">
        <v>4664</v>
      </c>
      <c r="G173" s="60"/>
      <c r="H173" s="60"/>
      <c r="I173" s="60"/>
      <c r="J173" s="60">
        <v>3215.36</v>
      </c>
      <c r="K173" s="60"/>
      <c r="L173" s="60"/>
      <c r="M173" s="60"/>
      <c r="N173" s="60"/>
      <c r="O173" s="60"/>
      <c r="P173" s="60"/>
      <c r="Q173" s="60"/>
    </row>
    <row r="174" spans="1:17">
      <c r="A174" s="66">
        <v>115.1</v>
      </c>
      <c r="B174" s="65" t="s">
        <v>393</v>
      </c>
      <c r="C174" s="64" t="s">
        <v>392</v>
      </c>
      <c r="D174" s="63" t="s">
        <v>223</v>
      </c>
      <c r="E174" s="67">
        <v>-4.1370000000000003E-4</v>
      </c>
      <c r="F174" s="60">
        <v>9420</v>
      </c>
      <c r="G174" s="60"/>
      <c r="H174" s="60"/>
      <c r="I174" s="60"/>
      <c r="J174" s="60">
        <v>-3.9</v>
      </c>
      <c r="K174" s="60"/>
      <c r="L174" s="60"/>
      <c r="M174" s="60"/>
      <c r="N174" s="60"/>
      <c r="O174" s="60"/>
      <c r="P174" s="60"/>
      <c r="Q174" s="60"/>
    </row>
    <row r="175" spans="1:17">
      <c r="A175" s="66">
        <v>115.9</v>
      </c>
      <c r="B175" s="65" t="s">
        <v>386</v>
      </c>
      <c r="C175" s="64" t="s">
        <v>385</v>
      </c>
      <c r="D175" s="63" t="s">
        <v>223</v>
      </c>
      <c r="E175" s="67">
        <v>-6.8940000000000001E-5</v>
      </c>
      <c r="F175" s="60">
        <v>37900</v>
      </c>
      <c r="G175" s="60"/>
      <c r="H175" s="60"/>
      <c r="I175" s="60"/>
      <c r="J175" s="60">
        <v>-2.61</v>
      </c>
      <c r="K175" s="60"/>
      <c r="L175" s="60"/>
      <c r="M175" s="60"/>
      <c r="N175" s="60"/>
      <c r="O175" s="60"/>
      <c r="P175" s="60"/>
      <c r="Q175" s="60"/>
    </row>
    <row r="176" spans="1:17" ht="60">
      <c r="A176" s="66">
        <v>115.8</v>
      </c>
      <c r="B176" s="65" t="s">
        <v>391</v>
      </c>
      <c r="C176" s="64" t="s">
        <v>390</v>
      </c>
      <c r="D176" s="63" t="s">
        <v>389</v>
      </c>
      <c r="E176" s="67">
        <v>-1.289E-2</v>
      </c>
      <c r="F176" s="60">
        <v>50.23</v>
      </c>
      <c r="G176" s="60"/>
      <c r="H176" s="60"/>
      <c r="I176" s="60"/>
      <c r="J176" s="60">
        <v>-0.65</v>
      </c>
      <c r="K176" s="60"/>
      <c r="L176" s="60"/>
      <c r="M176" s="60"/>
      <c r="N176" s="60"/>
      <c r="O176" s="60"/>
      <c r="P176" s="60"/>
      <c r="Q176" s="60"/>
    </row>
    <row r="177" spans="1:17">
      <c r="A177" s="66">
        <v>115.7</v>
      </c>
      <c r="B177" s="65" t="s">
        <v>388</v>
      </c>
      <c r="C177" s="64" t="s">
        <v>387</v>
      </c>
      <c r="D177" s="63" t="s">
        <v>223</v>
      </c>
      <c r="E177" s="67">
        <v>-1.338E-3</v>
      </c>
      <c r="F177" s="60">
        <v>4920</v>
      </c>
      <c r="G177" s="60"/>
      <c r="H177" s="60"/>
      <c r="I177" s="60"/>
      <c r="J177" s="60">
        <v>-6.58</v>
      </c>
      <c r="K177" s="60"/>
      <c r="L177" s="60"/>
      <c r="M177" s="60"/>
      <c r="N177" s="60"/>
      <c r="O177" s="60"/>
      <c r="P177" s="60"/>
      <c r="Q177" s="60"/>
    </row>
    <row r="178" spans="1:17">
      <c r="A178" s="66">
        <v>115.6</v>
      </c>
      <c r="B178" s="65" t="s">
        <v>386</v>
      </c>
      <c r="C178" s="64" t="s">
        <v>385</v>
      </c>
      <c r="D178" s="63" t="s">
        <v>223</v>
      </c>
      <c r="E178" s="67">
        <v>-6.8940000000000001E-5</v>
      </c>
      <c r="F178" s="60">
        <v>37900</v>
      </c>
      <c r="G178" s="60"/>
      <c r="H178" s="60"/>
      <c r="I178" s="60"/>
      <c r="J178" s="60">
        <v>-2.61</v>
      </c>
      <c r="K178" s="60"/>
      <c r="L178" s="60"/>
      <c r="M178" s="60"/>
      <c r="N178" s="60"/>
      <c r="O178" s="60"/>
      <c r="P178" s="60"/>
      <c r="Q178" s="60"/>
    </row>
    <row r="179" spans="1:17" ht="24">
      <c r="A179" s="66">
        <v>115.5</v>
      </c>
      <c r="B179" s="65" t="s">
        <v>384</v>
      </c>
      <c r="C179" s="64" t="s">
        <v>383</v>
      </c>
      <c r="D179" s="63" t="s">
        <v>376</v>
      </c>
      <c r="E179" s="67">
        <v>-0.66</v>
      </c>
      <c r="F179" s="60">
        <v>6.9</v>
      </c>
      <c r="G179" s="60"/>
      <c r="H179" s="60">
        <v>6.9</v>
      </c>
      <c r="I179" s="60"/>
      <c r="J179" s="60">
        <v>-4.55</v>
      </c>
      <c r="K179" s="60"/>
      <c r="L179" s="60">
        <v>-4.55</v>
      </c>
      <c r="M179" s="60"/>
      <c r="N179" s="60"/>
      <c r="O179" s="60"/>
      <c r="P179" s="60"/>
      <c r="Q179" s="60"/>
    </row>
    <row r="180" spans="1:17" ht="36">
      <c r="A180" s="66">
        <v>115.4</v>
      </c>
      <c r="B180" s="65" t="s">
        <v>382</v>
      </c>
      <c r="C180" s="64" t="s">
        <v>381</v>
      </c>
      <c r="D180" s="63" t="s">
        <v>376</v>
      </c>
      <c r="E180" s="67">
        <v>-0.73</v>
      </c>
      <c r="F180" s="60">
        <v>137.15</v>
      </c>
      <c r="G180" s="60"/>
      <c r="H180" s="60">
        <v>137.15</v>
      </c>
      <c r="I180" s="60">
        <v>13.5</v>
      </c>
      <c r="J180" s="60">
        <v>-100.12</v>
      </c>
      <c r="K180" s="60"/>
      <c r="L180" s="60">
        <v>-100.12</v>
      </c>
      <c r="M180" s="60">
        <v>-9.85</v>
      </c>
      <c r="N180" s="60"/>
      <c r="O180" s="60"/>
      <c r="P180" s="60"/>
      <c r="Q180" s="60"/>
    </row>
    <row r="181" spans="1:17" ht="24">
      <c r="A181" s="66">
        <v>115.3</v>
      </c>
      <c r="B181" s="65" t="s">
        <v>380</v>
      </c>
      <c r="C181" s="64" t="s">
        <v>379</v>
      </c>
      <c r="D181" s="63" t="s">
        <v>376</v>
      </c>
      <c r="E181" s="67">
        <v>-0.08</v>
      </c>
      <c r="F181" s="60">
        <v>111.99</v>
      </c>
      <c r="G181" s="60"/>
      <c r="H181" s="60">
        <v>111.99</v>
      </c>
      <c r="I181" s="60">
        <v>13.5</v>
      </c>
      <c r="J181" s="60">
        <v>-8.9600000000000009</v>
      </c>
      <c r="K181" s="60"/>
      <c r="L181" s="60">
        <v>-8.9600000000000009</v>
      </c>
      <c r="M181" s="60">
        <v>-1.08</v>
      </c>
      <c r="N181" s="60"/>
      <c r="O181" s="60"/>
      <c r="P181" s="60"/>
      <c r="Q181" s="60"/>
    </row>
    <row r="182" spans="1:17" ht="24">
      <c r="A182" s="66">
        <v>115.2</v>
      </c>
      <c r="B182" s="65" t="s">
        <v>378</v>
      </c>
      <c r="C182" s="64" t="s">
        <v>377</v>
      </c>
      <c r="D182" s="63" t="s">
        <v>376</v>
      </c>
      <c r="E182" s="67">
        <v>-7.0000000000000007E-2</v>
      </c>
      <c r="F182" s="60">
        <v>120.52</v>
      </c>
      <c r="G182" s="60"/>
      <c r="H182" s="60">
        <v>120.52</v>
      </c>
      <c r="I182" s="60">
        <v>15.42</v>
      </c>
      <c r="J182" s="60">
        <v>-8.44</v>
      </c>
      <c r="K182" s="60"/>
      <c r="L182" s="60">
        <v>-8.44</v>
      </c>
      <c r="M182" s="60">
        <v>-1.08</v>
      </c>
      <c r="N182" s="60"/>
      <c r="O182" s="60"/>
      <c r="P182" s="60"/>
      <c r="Q182" s="60"/>
    </row>
    <row r="183" spans="1:17" ht="24">
      <c r="A183" s="66">
        <v>116</v>
      </c>
      <c r="B183" s="65" t="s">
        <v>105</v>
      </c>
      <c r="C183" s="64" t="s">
        <v>104</v>
      </c>
      <c r="D183" s="63" t="s">
        <v>103</v>
      </c>
      <c r="E183" s="67">
        <v>1.99</v>
      </c>
      <c r="F183" s="60">
        <v>2855.67</v>
      </c>
      <c r="G183" s="60">
        <v>414.9</v>
      </c>
      <c r="H183" s="60">
        <v>35.97</v>
      </c>
      <c r="I183" s="60">
        <v>1.89</v>
      </c>
      <c r="J183" s="60">
        <v>5682.78</v>
      </c>
      <c r="K183" s="60">
        <v>825.65</v>
      </c>
      <c r="L183" s="60">
        <v>71.58</v>
      </c>
      <c r="M183" s="60">
        <v>3.76</v>
      </c>
      <c r="N183" s="60">
        <v>42.51</v>
      </c>
      <c r="O183" s="60">
        <v>84.59</v>
      </c>
      <c r="P183" s="60">
        <v>0.14000000000000001</v>
      </c>
      <c r="Q183" s="60">
        <v>0.28000000000000003</v>
      </c>
    </row>
    <row r="184" spans="1:17" ht="36">
      <c r="A184" s="66">
        <v>116.2</v>
      </c>
      <c r="B184" s="65" t="s">
        <v>375</v>
      </c>
      <c r="C184" s="64" t="s">
        <v>374</v>
      </c>
      <c r="D184" s="63" t="s">
        <v>183</v>
      </c>
      <c r="E184" s="67">
        <v>-0.97509999999999997</v>
      </c>
      <c r="F184" s="60">
        <v>2156</v>
      </c>
      <c r="G184" s="60"/>
      <c r="H184" s="60"/>
      <c r="I184" s="60"/>
      <c r="J184" s="60">
        <v>-2102.3200000000002</v>
      </c>
      <c r="K184" s="60"/>
      <c r="L184" s="60"/>
      <c r="M184" s="60"/>
      <c r="N184" s="60"/>
      <c r="O184" s="60"/>
      <c r="P184" s="60"/>
      <c r="Q184" s="60"/>
    </row>
    <row r="185" spans="1:17" ht="36">
      <c r="A185" s="66">
        <v>116.1</v>
      </c>
      <c r="B185" s="65" t="s">
        <v>373</v>
      </c>
      <c r="C185" s="64" t="s">
        <v>372</v>
      </c>
      <c r="D185" s="63" t="s">
        <v>183</v>
      </c>
      <c r="E185" s="67">
        <v>-1.1140000000000001</v>
      </c>
      <c r="F185" s="60">
        <v>1980</v>
      </c>
      <c r="G185" s="60"/>
      <c r="H185" s="60"/>
      <c r="I185" s="60"/>
      <c r="J185" s="60">
        <v>-2205.7199999999998</v>
      </c>
      <c r="K185" s="60"/>
      <c r="L185" s="60"/>
      <c r="M185" s="60"/>
      <c r="N185" s="60"/>
      <c r="O185" s="60"/>
      <c r="P185" s="60"/>
      <c r="Q185" s="60"/>
    </row>
    <row r="186" spans="1:17" ht="24">
      <c r="A186" s="66">
        <v>116.3</v>
      </c>
      <c r="B186" s="65" t="s">
        <v>163</v>
      </c>
      <c r="C186" s="64" t="s">
        <v>371</v>
      </c>
      <c r="D186" s="63" t="s">
        <v>183</v>
      </c>
      <c r="E186" s="62">
        <v>2.0891000000000002</v>
      </c>
      <c r="F186" s="60">
        <v>621.99</v>
      </c>
      <c r="G186" s="60"/>
      <c r="H186" s="60"/>
      <c r="I186" s="60"/>
      <c r="J186" s="60">
        <v>1299.4000000000001</v>
      </c>
      <c r="K186" s="60"/>
      <c r="L186" s="60"/>
      <c r="M186" s="60"/>
      <c r="N186" s="60"/>
      <c r="O186" s="60"/>
      <c r="P186" s="60"/>
      <c r="Q186" s="60"/>
    </row>
    <row r="187" spans="1:17" ht="36">
      <c r="A187" s="66">
        <v>117</v>
      </c>
      <c r="B187" s="65" t="s">
        <v>102</v>
      </c>
      <c r="C187" s="64" t="s">
        <v>101</v>
      </c>
      <c r="D187" s="63" t="s">
        <v>100</v>
      </c>
      <c r="E187" s="62">
        <v>2.8E-3</v>
      </c>
      <c r="F187" s="60">
        <v>146639.87</v>
      </c>
      <c r="G187" s="60">
        <v>8217.33</v>
      </c>
      <c r="H187" s="60">
        <v>2758.21</v>
      </c>
      <c r="I187" s="60">
        <v>401</v>
      </c>
      <c r="J187" s="60">
        <v>410.59</v>
      </c>
      <c r="K187" s="60">
        <v>23.01</v>
      </c>
      <c r="L187" s="60">
        <v>7.72</v>
      </c>
      <c r="M187" s="60">
        <v>1.1200000000000001</v>
      </c>
      <c r="N187" s="60">
        <v>951.08</v>
      </c>
      <c r="O187" s="60">
        <v>2.66</v>
      </c>
      <c r="P187" s="60">
        <v>29.77</v>
      </c>
      <c r="Q187" s="60">
        <v>0.08</v>
      </c>
    </row>
    <row r="188" spans="1:17" ht="24">
      <c r="A188" s="66">
        <v>117.2</v>
      </c>
      <c r="B188" s="65" t="s">
        <v>370</v>
      </c>
      <c r="C188" s="64" t="s">
        <v>369</v>
      </c>
      <c r="D188" s="63" t="s">
        <v>183</v>
      </c>
      <c r="E188" s="67">
        <v>-0.28420000000000001</v>
      </c>
      <c r="F188" s="60">
        <v>665</v>
      </c>
      <c r="G188" s="60"/>
      <c r="H188" s="60"/>
      <c r="I188" s="60"/>
      <c r="J188" s="60">
        <v>-188.99</v>
      </c>
      <c r="K188" s="60"/>
      <c r="L188" s="60"/>
      <c r="M188" s="60"/>
      <c r="N188" s="60"/>
      <c r="O188" s="60"/>
      <c r="P188" s="60"/>
      <c r="Q188" s="60"/>
    </row>
    <row r="189" spans="1:17" ht="24">
      <c r="A189" s="66">
        <v>117.4</v>
      </c>
      <c r="B189" s="65" t="s">
        <v>309</v>
      </c>
      <c r="C189" s="64" t="s">
        <v>308</v>
      </c>
      <c r="D189" s="63" t="s">
        <v>183</v>
      </c>
      <c r="E189" s="67">
        <v>0.28420000000000001</v>
      </c>
      <c r="F189" s="60">
        <v>600</v>
      </c>
      <c r="G189" s="60"/>
      <c r="H189" s="60"/>
      <c r="I189" s="60"/>
      <c r="J189" s="60">
        <v>170.52</v>
      </c>
      <c r="K189" s="60"/>
      <c r="L189" s="60"/>
      <c r="M189" s="60"/>
      <c r="N189" s="60"/>
      <c r="O189" s="60"/>
      <c r="P189" s="60"/>
      <c r="Q189" s="60"/>
    </row>
    <row r="190" spans="1:17" ht="24">
      <c r="A190" s="66">
        <v>117.1</v>
      </c>
      <c r="B190" s="65" t="s">
        <v>368</v>
      </c>
      <c r="C190" s="64" t="s">
        <v>367</v>
      </c>
      <c r="D190" s="63" t="s">
        <v>223</v>
      </c>
      <c r="E190" s="67">
        <v>-2.145E-2</v>
      </c>
      <c r="F190" s="60">
        <v>5650</v>
      </c>
      <c r="G190" s="60"/>
      <c r="H190" s="60"/>
      <c r="I190" s="60"/>
      <c r="J190" s="60">
        <v>-121.19</v>
      </c>
      <c r="K190" s="60"/>
      <c r="L190" s="60"/>
      <c r="M190" s="60"/>
      <c r="N190" s="60"/>
      <c r="O190" s="60"/>
      <c r="P190" s="60"/>
      <c r="Q190" s="60"/>
    </row>
    <row r="191" spans="1:17" ht="60">
      <c r="A191" s="66">
        <v>118</v>
      </c>
      <c r="B191" s="65" t="s">
        <v>99</v>
      </c>
      <c r="C191" s="64" t="s">
        <v>98</v>
      </c>
      <c r="D191" s="63" t="s">
        <v>97</v>
      </c>
      <c r="E191" s="62">
        <v>4.5</v>
      </c>
      <c r="F191" s="60">
        <v>394.5</v>
      </c>
      <c r="G191" s="60">
        <v>77</v>
      </c>
      <c r="H191" s="60">
        <v>35.82</v>
      </c>
      <c r="I191" s="60"/>
      <c r="J191" s="60">
        <v>1775.25</v>
      </c>
      <c r="K191" s="60">
        <v>346.5</v>
      </c>
      <c r="L191" s="60">
        <v>161.19</v>
      </c>
      <c r="M191" s="60"/>
      <c r="N191" s="60">
        <v>8.49</v>
      </c>
      <c r="O191" s="60">
        <v>38.21</v>
      </c>
      <c r="P191" s="60"/>
      <c r="Q191" s="60"/>
    </row>
    <row r="192" spans="1:17">
      <c r="A192" s="151" t="s">
        <v>96</v>
      </c>
      <c r="B192" s="152"/>
      <c r="C192" s="152"/>
      <c r="D192" s="152"/>
      <c r="E192" s="152"/>
      <c r="F192" s="152"/>
      <c r="G192" s="152"/>
      <c r="H192" s="152"/>
      <c r="I192" s="152"/>
      <c r="J192" s="61">
        <v>430887.63</v>
      </c>
      <c r="K192" s="61">
        <v>29736.86</v>
      </c>
      <c r="L192" s="61">
        <v>11770.05</v>
      </c>
      <c r="M192" s="61">
        <v>1476.94</v>
      </c>
      <c r="N192" s="60"/>
      <c r="O192" s="61">
        <v>3376.38</v>
      </c>
      <c r="P192" s="60"/>
      <c r="Q192" s="61">
        <v>113.66</v>
      </c>
    </row>
    <row r="193" spans="1:17">
      <c r="A193" s="151" t="s">
        <v>95</v>
      </c>
      <c r="B193" s="152"/>
      <c r="C193" s="152"/>
      <c r="D193" s="152"/>
      <c r="E193" s="152"/>
      <c r="F193" s="152"/>
      <c r="G193" s="152"/>
      <c r="H193" s="152"/>
      <c r="I193" s="152"/>
      <c r="J193" s="61">
        <v>34674.589999999997</v>
      </c>
      <c r="K193" s="60"/>
      <c r="L193" s="60"/>
      <c r="M193" s="60"/>
      <c r="N193" s="60"/>
      <c r="O193" s="60"/>
      <c r="P193" s="60"/>
      <c r="Q193" s="60"/>
    </row>
    <row r="194" spans="1:17">
      <c r="A194" s="151" t="s">
        <v>94</v>
      </c>
      <c r="B194" s="152"/>
      <c r="C194" s="152"/>
      <c r="D194" s="152"/>
      <c r="E194" s="152"/>
      <c r="F194" s="152"/>
      <c r="G194" s="152"/>
      <c r="H194" s="152"/>
      <c r="I194" s="152"/>
      <c r="J194" s="61">
        <v>20074.87</v>
      </c>
      <c r="K194" s="60"/>
      <c r="L194" s="60"/>
      <c r="M194" s="60"/>
      <c r="N194" s="60"/>
      <c r="O194" s="60"/>
      <c r="P194" s="60"/>
      <c r="Q194" s="60"/>
    </row>
    <row r="195" spans="1:17">
      <c r="A195" s="153" t="s">
        <v>93</v>
      </c>
      <c r="B195" s="152"/>
      <c r="C195" s="152"/>
      <c r="D195" s="152"/>
      <c r="E195" s="152"/>
      <c r="F195" s="152"/>
      <c r="G195" s="152"/>
      <c r="H195" s="152"/>
      <c r="I195" s="152"/>
      <c r="J195" s="60"/>
      <c r="K195" s="60"/>
      <c r="L195" s="60"/>
      <c r="M195" s="60"/>
      <c r="N195" s="60"/>
      <c r="O195" s="60"/>
      <c r="P195" s="60"/>
      <c r="Q195" s="60"/>
    </row>
    <row r="196" spans="1:17">
      <c r="A196" s="151" t="s">
        <v>92</v>
      </c>
      <c r="B196" s="152"/>
      <c r="C196" s="152"/>
      <c r="D196" s="152"/>
      <c r="E196" s="152"/>
      <c r="F196" s="152"/>
      <c r="G196" s="152"/>
      <c r="H196" s="152"/>
      <c r="I196" s="152"/>
      <c r="J196" s="61">
        <v>3033.74</v>
      </c>
      <c r="K196" s="60"/>
      <c r="L196" s="60"/>
      <c r="M196" s="60"/>
      <c r="N196" s="60"/>
      <c r="O196" s="61">
        <v>171.92</v>
      </c>
      <c r="P196" s="60"/>
      <c r="Q196" s="60"/>
    </row>
    <row r="197" spans="1:17">
      <c r="A197" s="151" t="s">
        <v>91</v>
      </c>
      <c r="B197" s="152"/>
      <c r="C197" s="152"/>
      <c r="D197" s="152"/>
      <c r="E197" s="152"/>
      <c r="F197" s="152"/>
      <c r="G197" s="152"/>
      <c r="H197" s="152"/>
      <c r="I197" s="152"/>
      <c r="J197" s="61">
        <v>271.08</v>
      </c>
      <c r="K197" s="60"/>
      <c r="L197" s="60"/>
      <c r="M197" s="60"/>
      <c r="N197" s="60"/>
      <c r="O197" s="61">
        <v>5.5</v>
      </c>
      <c r="P197" s="60"/>
      <c r="Q197" s="61">
        <v>1.33</v>
      </c>
    </row>
    <row r="198" spans="1:17">
      <c r="A198" s="151" t="s">
        <v>90</v>
      </c>
      <c r="B198" s="152"/>
      <c r="C198" s="152"/>
      <c r="D198" s="152"/>
      <c r="E198" s="152"/>
      <c r="F198" s="152"/>
      <c r="G198" s="152"/>
      <c r="H198" s="152"/>
      <c r="I198" s="152"/>
      <c r="J198" s="61">
        <v>13147.3</v>
      </c>
      <c r="K198" s="60"/>
      <c r="L198" s="60"/>
      <c r="M198" s="60"/>
      <c r="N198" s="60"/>
      <c r="O198" s="61">
        <v>138.96</v>
      </c>
      <c r="P198" s="60"/>
      <c r="Q198" s="61">
        <v>4.92</v>
      </c>
    </row>
    <row r="199" spans="1:17">
      <c r="A199" s="151" t="s">
        <v>89</v>
      </c>
      <c r="B199" s="152"/>
      <c r="C199" s="152"/>
      <c r="D199" s="152"/>
      <c r="E199" s="152"/>
      <c r="F199" s="152"/>
      <c r="G199" s="152"/>
      <c r="H199" s="152"/>
      <c r="I199" s="152"/>
      <c r="J199" s="61">
        <v>89652.12</v>
      </c>
      <c r="K199" s="60"/>
      <c r="L199" s="60"/>
      <c r="M199" s="60"/>
      <c r="N199" s="60"/>
      <c r="O199" s="61">
        <v>535.89</v>
      </c>
      <c r="P199" s="60"/>
      <c r="Q199" s="61">
        <v>31.82</v>
      </c>
    </row>
    <row r="200" spans="1:17">
      <c r="A200" s="151" t="s">
        <v>88</v>
      </c>
      <c r="B200" s="152"/>
      <c r="C200" s="152"/>
      <c r="D200" s="152"/>
      <c r="E200" s="152"/>
      <c r="F200" s="152"/>
      <c r="G200" s="152"/>
      <c r="H200" s="152"/>
      <c r="I200" s="152"/>
      <c r="J200" s="61">
        <v>154703.47</v>
      </c>
      <c r="K200" s="60"/>
      <c r="L200" s="60"/>
      <c r="M200" s="60"/>
      <c r="N200" s="60"/>
      <c r="O200" s="61">
        <v>693.22</v>
      </c>
      <c r="P200" s="60"/>
      <c r="Q200" s="61">
        <v>9.0399999999999991</v>
      </c>
    </row>
    <row r="201" spans="1:17">
      <c r="A201" s="151" t="s">
        <v>87</v>
      </c>
      <c r="B201" s="152"/>
      <c r="C201" s="152"/>
      <c r="D201" s="152"/>
      <c r="E201" s="152"/>
      <c r="F201" s="152"/>
      <c r="G201" s="152"/>
      <c r="H201" s="152"/>
      <c r="I201" s="152"/>
      <c r="J201" s="61">
        <v>160028.15</v>
      </c>
      <c r="K201" s="60"/>
      <c r="L201" s="60"/>
      <c r="M201" s="60"/>
      <c r="N201" s="60"/>
      <c r="O201" s="61">
        <v>668.66</v>
      </c>
      <c r="P201" s="60"/>
      <c r="Q201" s="61">
        <v>53.04</v>
      </c>
    </row>
    <row r="202" spans="1:17">
      <c r="A202" s="151" t="s">
        <v>86</v>
      </c>
      <c r="B202" s="152"/>
      <c r="C202" s="152"/>
      <c r="D202" s="152"/>
      <c r="E202" s="152"/>
      <c r="F202" s="152"/>
      <c r="G202" s="152"/>
      <c r="H202" s="152"/>
      <c r="I202" s="152"/>
      <c r="J202" s="61">
        <v>16767.37</v>
      </c>
      <c r="K202" s="60"/>
      <c r="L202" s="60"/>
      <c r="M202" s="60"/>
      <c r="N202" s="60"/>
      <c r="O202" s="61">
        <v>89.12</v>
      </c>
      <c r="P202" s="60"/>
      <c r="Q202" s="61">
        <v>2.0699999999999998</v>
      </c>
    </row>
    <row r="203" spans="1:17">
      <c r="A203" s="151" t="s">
        <v>85</v>
      </c>
      <c r="B203" s="152"/>
      <c r="C203" s="152"/>
      <c r="D203" s="152"/>
      <c r="E203" s="152"/>
      <c r="F203" s="152"/>
      <c r="G203" s="152"/>
      <c r="H203" s="152"/>
      <c r="I203" s="152"/>
      <c r="J203" s="61">
        <v>1032.06</v>
      </c>
      <c r="K203" s="60"/>
      <c r="L203" s="60"/>
      <c r="M203" s="60"/>
      <c r="N203" s="60"/>
      <c r="O203" s="61">
        <v>14.52</v>
      </c>
      <c r="P203" s="60"/>
      <c r="Q203" s="61">
        <v>0.16</v>
      </c>
    </row>
    <row r="204" spans="1:17">
      <c r="A204" s="151" t="s">
        <v>84</v>
      </c>
      <c r="B204" s="152"/>
      <c r="C204" s="152"/>
      <c r="D204" s="152"/>
      <c r="E204" s="152"/>
      <c r="F204" s="152"/>
      <c r="G204" s="152"/>
      <c r="H204" s="152"/>
      <c r="I204" s="152"/>
      <c r="J204" s="61">
        <v>43089.8</v>
      </c>
      <c r="K204" s="60"/>
      <c r="L204" s="60"/>
      <c r="M204" s="60"/>
      <c r="N204" s="60"/>
      <c r="O204" s="61">
        <v>1045.23</v>
      </c>
      <c r="P204" s="60"/>
      <c r="Q204" s="61">
        <v>10.4</v>
      </c>
    </row>
    <row r="205" spans="1:17">
      <c r="A205" s="151" t="s">
        <v>83</v>
      </c>
      <c r="B205" s="152"/>
      <c r="C205" s="152"/>
      <c r="D205" s="152"/>
      <c r="E205" s="152"/>
      <c r="F205" s="152"/>
      <c r="G205" s="152"/>
      <c r="H205" s="152"/>
      <c r="I205" s="152"/>
      <c r="J205" s="61">
        <v>3912</v>
      </c>
      <c r="K205" s="60"/>
      <c r="L205" s="60"/>
      <c r="M205" s="60"/>
      <c r="N205" s="60"/>
      <c r="O205" s="61">
        <v>13.36</v>
      </c>
      <c r="P205" s="60"/>
      <c r="Q205" s="61">
        <v>0.88</v>
      </c>
    </row>
    <row r="206" spans="1:17">
      <c r="A206" s="151" t="s">
        <v>82</v>
      </c>
      <c r="B206" s="152"/>
      <c r="C206" s="152"/>
      <c r="D206" s="152"/>
      <c r="E206" s="152"/>
      <c r="F206" s="152"/>
      <c r="G206" s="152"/>
      <c r="H206" s="152"/>
      <c r="I206" s="152"/>
      <c r="J206" s="61">
        <v>485637.09</v>
      </c>
      <c r="K206" s="60"/>
      <c r="L206" s="60"/>
      <c r="M206" s="60"/>
      <c r="N206" s="60"/>
      <c r="O206" s="61">
        <v>3376.38</v>
      </c>
      <c r="P206" s="60"/>
      <c r="Q206" s="61">
        <v>113.66</v>
      </c>
    </row>
    <row r="207" spans="1:17">
      <c r="A207" s="151" t="s">
        <v>81</v>
      </c>
      <c r="B207" s="152"/>
      <c r="C207" s="152"/>
      <c r="D207" s="152"/>
      <c r="E207" s="152"/>
      <c r="F207" s="152"/>
      <c r="G207" s="152"/>
      <c r="H207" s="152"/>
      <c r="I207" s="152"/>
      <c r="J207" s="60"/>
      <c r="K207" s="60"/>
      <c r="L207" s="60"/>
      <c r="M207" s="60"/>
      <c r="N207" s="60"/>
      <c r="O207" s="60"/>
      <c r="P207" s="60"/>
      <c r="Q207" s="60"/>
    </row>
    <row r="208" spans="1:17">
      <c r="A208" s="151" t="s">
        <v>80</v>
      </c>
      <c r="B208" s="152"/>
      <c r="C208" s="152"/>
      <c r="D208" s="152"/>
      <c r="E208" s="152"/>
      <c r="F208" s="152"/>
      <c r="G208" s="152"/>
      <c r="H208" s="152"/>
      <c r="I208" s="152"/>
      <c r="J208" s="61">
        <v>389380.72</v>
      </c>
      <c r="K208" s="60"/>
      <c r="L208" s="60"/>
      <c r="M208" s="60"/>
      <c r="N208" s="60"/>
      <c r="O208" s="60"/>
      <c r="P208" s="60"/>
      <c r="Q208" s="60"/>
    </row>
    <row r="209" spans="1:17">
      <c r="A209" s="151" t="s">
        <v>79</v>
      </c>
      <c r="B209" s="152"/>
      <c r="C209" s="152"/>
      <c r="D209" s="152"/>
      <c r="E209" s="152"/>
      <c r="F209" s="152"/>
      <c r="G209" s="152"/>
      <c r="H209" s="152"/>
      <c r="I209" s="152"/>
      <c r="J209" s="61">
        <v>11770.05</v>
      </c>
      <c r="K209" s="60"/>
      <c r="L209" s="60"/>
      <c r="M209" s="60"/>
      <c r="N209" s="60"/>
      <c r="O209" s="60"/>
      <c r="P209" s="60"/>
      <c r="Q209" s="60"/>
    </row>
    <row r="210" spans="1:17">
      <c r="A210" s="151" t="s">
        <v>78</v>
      </c>
      <c r="B210" s="152"/>
      <c r="C210" s="152"/>
      <c r="D210" s="152"/>
      <c r="E210" s="152"/>
      <c r="F210" s="152"/>
      <c r="G210" s="152"/>
      <c r="H210" s="152"/>
      <c r="I210" s="152"/>
      <c r="J210" s="61">
        <v>31213.8</v>
      </c>
      <c r="K210" s="60"/>
      <c r="L210" s="60"/>
      <c r="M210" s="60"/>
      <c r="N210" s="60"/>
      <c r="O210" s="60"/>
      <c r="P210" s="60"/>
      <c r="Q210" s="60"/>
    </row>
    <row r="211" spans="1:17">
      <c r="A211" s="151" t="s">
        <v>550</v>
      </c>
      <c r="B211" s="152"/>
      <c r="C211" s="152"/>
      <c r="D211" s="152"/>
      <c r="E211" s="152"/>
      <c r="F211" s="152"/>
      <c r="G211" s="152"/>
      <c r="H211" s="152"/>
      <c r="I211" s="152"/>
      <c r="J211" s="61">
        <v>34674.589999999997</v>
      </c>
      <c r="K211" s="60"/>
      <c r="L211" s="60"/>
      <c r="M211" s="60"/>
      <c r="N211" s="60"/>
      <c r="O211" s="60"/>
      <c r="P211" s="60"/>
      <c r="Q211" s="60"/>
    </row>
    <row r="212" spans="1:17">
      <c r="A212" s="151" t="s">
        <v>76</v>
      </c>
      <c r="B212" s="152"/>
      <c r="C212" s="152"/>
      <c r="D212" s="152"/>
      <c r="E212" s="152"/>
      <c r="F212" s="152"/>
      <c r="G212" s="152"/>
      <c r="H212" s="152"/>
      <c r="I212" s="152"/>
      <c r="J212" s="61">
        <v>20074.87</v>
      </c>
      <c r="K212" s="60"/>
      <c r="L212" s="60"/>
      <c r="M212" s="60"/>
      <c r="N212" s="60"/>
      <c r="O212" s="60"/>
      <c r="P212" s="60"/>
      <c r="Q212" s="60"/>
    </row>
    <row r="213" spans="1:17">
      <c r="A213" s="153" t="s">
        <v>549</v>
      </c>
      <c r="B213" s="152"/>
      <c r="C213" s="152"/>
      <c r="D213" s="152"/>
      <c r="E213" s="152"/>
      <c r="F213" s="152"/>
      <c r="G213" s="152"/>
      <c r="H213" s="152"/>
      <c r="I213" s="152"/>
      <c r="J213" s="59">
        <v>485637.09</v>
      </c>
      <c r="K213" s="60"/>
      <c r="L213" s="60"/>
      <c r="M213" s="60"/>
      <c r="N213" s="60"/>
      <c r="O213" s="59">
        <v>3376.38</v>
      </c>
      <c r="P213" s="60"/>
      <c r="Q213" s="59">
        <v>113.66</v>
      </c>
    </row>
    <row r="214" spans="1:17">
      <c r="A214" s="158" t="s">
        <v>548</v>
      </c>
      <c r="B214" s="159"/>
      <c r="C214" s="159"/>
      <c r="D214" s="159"/>
      <c r="E214" s="159"/>
      <c r="F214" s="159"/>
      <c r="G214" s="159"/>
      <c r="H214" s="159"/>
      <c r="I214" s="160"/>
      <c r="J214" s="107">
        <f>J213/86.28*108.62</f>
        <v>611380.39772600832</v>
      </c>
      <c r="K214" s="106">
        <f>K192/86.28*108.62</f>
        <v>37436.459587389894</v>
      </c>
      <c r="L214" s="107">
        <f>L192/86.28*108.62</f>
        <v>14817.603511821975</v>
      </c>
      <c r="M214" s="107">
        <f>M192/86.28*108.62</f>
        <v>1859.3558507185905</v>
      </c>
      <c r="N214" s="106"/>
      <c r="O214" s="107">
        <f>O213/86.28*108.62</f>
        <v>4250.6072739916553</v>
      </c>
      <c r="P214" s="107"/>
      <c r="Q214" s="107">
        <f>Q213/86.28*108.62</f>
        <v>143.08935095039405</v>
      </c>
    </row>
    <row r="215" spans="1:17"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1:17"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</row>
    <row r="217" spans="1:17">
      <c r="A217" s="146" t="s">
        <v>74</v>
      </c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</row>
    <row r="218" spans="1:17">
      <c r="A218" s="148" t="s">
        <v>72</v>
      </c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</row>
    <row r="219" spans="1:17"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</row>
    <row r="220" spans="1:17">
      <c r="A220" s="146" t="s">
        <v>73</v>
      </c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</row>
    <row r="221" spans="1:17">
      <c r="A221" s="148" t="s">
        <v>72</v>
      </c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</row>
    <row r="222" spans="1:17"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1:17"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17"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1:17">
      <c r="A225" s="146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</row>
    <row r="226" spans="1:17">
      <c r="A226" s="148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</row>
    <row r="227" spans="1:17"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1:17">
      <c r="A228" s="146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</row>
    <row r="229" spans="1:17"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1:17"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1:17">
      <c r="A233" s="146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</row>
    <row r="234" spans="1:17">
      <c r="A234" s="148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</row>
    <row r="235" spans="1:17"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>
      <c r="A236" s="146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</row>
    <row r="237" spans="1:17"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1:17">
      <c r="A241" s="146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</row>
    <row r="242" spans="1:17">
      <c r="A242" s="148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</row>
    <row r="243" spans="1:17"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1:17">
      <c r="A244" s="146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</row>
    <row r="245" spans="1:17"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>
      <c r="A247" s="146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</row>
    <row r="248" spans="1:17">
      <c r="A248" s="148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</row>
    <row r="249" spans="1:17"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>
      <c r="A250" s="146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</row>
    <row r="251" spans="1:17">
      <c r="A251" s="148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</row>
    <row r="252" spans="1:17"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6:17" customFormat="1"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6:17" customFormat="1"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6:17" customFormat="1"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6:17" customFormat="1"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6:17" customFormat="1"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6:17" customFormat="1"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6:17" customFormat="1"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6:17" customFormat="1"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6:17" customFormat="1"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6:17" customFormat="1"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6:17" customFormat="1"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</row>
    <row r="268" spans="6:17" customFormat="1"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6:17" customFormat="1"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6:17" customFormat="1"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6:17" customFormat="1"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</row>
    <row r="272" spans="6:17" customFormat="1"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6:17" customFormat="1"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</row>
    <row r="274" spans="6:17" customFormat="1"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</row>
    <row r="275" spans="6:17" customFormat="1"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6:17" customFormat="1"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6:17" customFormat="1"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6:17" customFormat="1"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</row>
    <row r="279" spans="6:17" customFormat="1"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6:17" customFormat="1"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6:17" customFormat="1"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6:17" customFormat="1"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6:17" customFormat="1"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6:17" customFormat="1"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</row>
    <row r="285" spans="6:17" customFormat="1"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6:17" customFormat="1"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6:17" customFormat="1"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6:17" customFormat="1"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6:17" customFormat="1"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6:17" customFormat="1"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6:17" customFormat="1"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6:17" customFormat="1"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6:17" customFormat="1"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6:17" customFormat="1"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6:17" customFormat="1"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6:17" customFormat="1"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6:17" customFormat="1"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6:17" customFormat="1"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6:17" customFormat="1"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6:17" customFormat="1"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6:17" customFormat="1"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6:17" customFormat="1"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6:17" customFormat="1"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6:17" customFormat="1"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6:17" customFormat="1"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6:17" customFormat="1"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6:17" customFormat="1"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6:17" customFormat="1"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6:17" customFormat="1"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6:17" customFormat="1"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6:17" customFormat="1"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6:17" customFormat="1"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6:17" customFormat="1"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</row>
    <row r="314" spans="6:17" customFormat="1"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6:17" customFormat="1"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6:17" customFormat="1"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6:17" customFormat="1"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6:17" customFormat="1"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6:17" customFormat="1"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6:17" customFormat="1"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6:17" customFormat="1"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6:17" customFormat="1"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6:17" customFormat="1"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6:17" customFormat="1"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6:17" customFormat="1"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6:17" customFormat="1"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6:17" customFormat="1"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6:17" customFormat="1"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6:17" customFormat="1"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6:17" customFormat="1"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6:17" customFormat="1"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6:17" customFormat="1"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6:17" customFormat="1"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6:17" customFormat="1"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6:17" customFormat="1"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6:17" customFormat="1"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6:17" customFormat="1"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6:17" customFormat="1"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6:17" customFormat="1"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6:17" customFormat="1"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6:17" customFormat="1"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6:17" customFormat="1"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6:17" customFormat="1"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6:17" customFormat="1"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6:17" customFormat="1"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6:17" customFormat="1"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6:17" customFormat="1"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6:17" customFormat="1"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6:17" customFormat="1"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6:17" customFormat="1"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6:17" customFormat="1"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6:17" customFormat="1"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6:17" customFormat="1"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6:17" customFormat="1"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6:17" customFormat="1"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6:17" customFormat="1"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6:17" customFormat="1"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6:17" customFormat="1"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6:17" customFormat="1"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6:17" customFormat="1"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6:17" customFormat="1"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6:17" customFormat="1"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6:17" customFormat="1"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6:17" customFormat="1"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6:17" customFormat="1"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6:17" customFormat="1"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6:17" customFormat="1"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6:17" customFormat="1"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6:17" customFormat="1"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6:17" customFormat="1"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6:17" customFormat="1"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6:17" customFormat="1"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6:17" customFormat="1"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6:17" customFormat="1"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6:17" customFormat="1"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6:17" customFormat="1"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6:17" customFormat="1"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6:17" customFormat="1"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6:17" customFormat="1"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6:17" customFormat="1"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6:17" customFormat="1"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6:17" customFormat="1"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6:17" customFormat="1"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6:17" customFormat="1"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6:17" customFormat="1"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6:17" customFormat="1"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6:17" customFormat="1"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6:17" customFormat="1"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6:17" customFormat="1"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6:17" customFormat="1"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6:17" customFormat="1"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6:17" customFormat="1"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6:17" customFormat="1"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6:17" customFormat="1"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6:17" customFormat="1"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6:17" customFormat="1"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6:17" customFormat="1"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6:17" customFormat="1"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6:17" customFormat="1"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</row>
    <row r="400" spans="6:17" customFormat="1"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6:17" customFormat="1"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6:17" customFormat="1"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6:17" customFormat="1"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6:17" customFormat="1"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6:17" customFormat="1"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6:17" customFormat="1"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6:17" customFormat="1"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6:17" customFormat="1"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6:17" customFormat="1"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6:17" customFormat="1"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6:17" customFormat="1"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6:17" customFormat="1"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6:17" customFormat="1"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6:17" customFormat="1"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6:17" customFormat="1"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</row>
    <row r="416" spans="6:17" customFormat="1"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6:17" customFormat="1"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</row>
    <row r="418" spans="6:17" customFormat="1"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6:17" customFormat="1"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</row>
    <row r="420" spans="6:17" customFormat="1"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</row>
    <row r="421" spans="6:17" customFormat="1"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</row>
    <row r="422" spans="6:17" customFormat="1"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</row>
    <row r="423" spans="6:17" customFormat="1"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6:17" customFormat="1"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</row>
    <row r="425" spans="6:17" customFormat="1"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</row>
    <row r="426" spans="6:17" customFormat="1"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</row>
    <row r="427" spans="6:17" customFormat="1"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</row>
    <row r="428" spans="6:17" customFormat="1"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</row>
    <row r="429" spans="6:17" customFormat="1"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30" spans="6:17" customFormat="1"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</row>
    <row r="431" spans="6:17" customFormat="1"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</row>
    <row r="432" spans="6:17" customFormat="1"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</row>
    <row r="433" spans="6:17" customFormat="1"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</row>
    <row r="434" spans="6:17" customFormat="1"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</row>
    <row r="435" spans="6:17" customFormat="1"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</row>
    <row r="436" spans="6:17" customFormat="1"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</row>
    <row r="437" spans="6:17" customFormat="1"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</row>
    <row r="438" spans="6:17" customFormat="1"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6:17" customFormat="1"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6:17" customFormat="1"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</row>
    <row r="441" spans="6:17" customFormat="1"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</row>
    <row r="442" spans="6:17" customFormat="1"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</row>
    <row r="443" spans="6:17" customFormat="1"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</row>
    <row r="444" spans="6:17" customFormat="1"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</row>
    <row r="445" spans="6:17" customFormat="1"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</row>
    <row r="446" spans="6:17" customFormat="1"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</row>
    <row r="447" spans="6:17" customFormat="1"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</row>
    <row r="448" spans="6:17" customFormat="1"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</row>
    <row r="449" spans="6:17" customFormat="1"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</row>
    <row r="450" spans="6:17" customFormat="1"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</row>
    <row r="451" spans="6:17" customFormat="1"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</row>
    <row r="452" spans="6:17" customFormat="1"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</row>
    <row r="453" spans="6:17" customFormat="1"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</row>
    <row r="454" spans="6:17" customFormat="1"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</row>
    <row r="455" spans="6:17" customFormat="1"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</row>
    <row r="456" spans="6:17" customFormat="1"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</row>
    <row r="457" spans="6:17" customFormat="1"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</row>
    <row r="458" spans="6:17" customFormat="1"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</row>
    <row r="459" spans="6:17" customFormat="1"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</row>
    <row r="460" spans="6:17" customFormat="1"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</row>
    <row r="461" spans="6:17" customFormat="1"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6:17" customFormat="1"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6:17" customFormat="1"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6:17" customFormat="1"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6:17" customFormat="1"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6:17" customFormat="1"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6:17" customFormat="1"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6:17" customFormat="1"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6:17" customFormat="1"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6:17" customFormat="1"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6:17" customFormat="1"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6:17" customFormat="1"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6:17" customFormat="1"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6:17" customFormat="1"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6:17" customFormat="1"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6:17" customFormat="1"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6:17" customFormat="1"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6:17" customFormat="1"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6:17" customFormat="1"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6:17" customFormat="1"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6:17" customFormat="1"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6:17" customFormat="1"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6:17" customFormat="1"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6:17" customFormat="1"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6:17" customFormat="1"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6:17" customFormat="1"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6:17" customFormat="1"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6:17" customFormat="1"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6:17" customFormat="1"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6:17" customFormat="1"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6:17" customFormat="1"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6:17" customFormat="1"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6:17" customFormat="1"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6:17" customFormat="1"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6:17" customFormat="1"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</row>
    <row r="496" spans="6:17" customFormat="1"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6:17" customFormat="1"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6:17" customFormat="1"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6:17" customFormat="1"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6:17" customFormat="1"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6:17" customFormat="1"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6:17" customFormat="1"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6:17" customFormat="1"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6:17" customFormat="1"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6:17" customFormat="1"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6:17" customFormat="1"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</row>
    <row r="507" spans="6:17" customFormat="1"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</row>
    <row r="508" spans="6:17" customFormat="1"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6:17" customFormat="1"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6:17" customFormat="1"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6:17" customFormat="1"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6:17" customFormat="1"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6:17" customFormat="1"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6:17" customFormat="1"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</row>
    <row r="515" spans="6:17" customFormat="1"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</row>
    <row r="516" spans="6:17" customFormat="1"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</row>
    <row r="517" spans="6:17" customFormat="1"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</row>
    <row r="518" spans="6:17" customFormat="1"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6:17" customFormat="1"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6:17" customFormat="1"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6:17" customFormat="1"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6:17" customFormat="1"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6:17" customFormat="1"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6:17" customFormat="1"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6:17" customFormat="1"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6:17" customFormat="1"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6:17" customFormat="1"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6:17" customFormat="1"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6:17" customFormat="1"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6:17" customFormat="1"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6:17" customFormat="1"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6:17" customFormat="1"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6:17" customFormat="1"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6:17" customFormat="1"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6:17" customFormat="1"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6:17" customFormat="1"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6:17" customFormat="1"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6:17" customFormat="1"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6:17" customFormat="1"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6:17" customFormat="1"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6:17" customFormat="1"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6:17" customFormat="1"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6:17" customFormat="1"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6:17" customFormat="1"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6:17" customFormat="1"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6:17" customFormat="1"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6:17" customFormat="1"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6:17" customFormat="1"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6:17" customFormat="1"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6:17" customFormat="1"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6:17" customFormat="1"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6:17" customFormat="1"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6:17" customFormat="1"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4" spans="6:17" customFormat="1"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6:17" customFormat="1"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6:17" customFormat="1"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6:17" customFormat="1"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6:17" customFormat="1"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6:17" customFormat="1"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6:17" customFormat="1"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6:17" customFormat="1"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6:17" customFormat="1"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6:17" customFormat="1"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6:17" customFormat="1"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6:17" customFormat="1"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6:17" customFormat="1"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6:17" customFormat="1"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6:17" customFormat="1"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6:17" customFormat="1"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6:17" customFormat="1"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</row>
    <row r="571" spans="6:17" customFormat="1"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6:17" customFormat="1"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6:17" customFormat="1"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6:17" customFormat="1"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6:17" customFormat="1"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6:17" customFormat="1"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6:17" customFormat="1"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6:17" customFormat="1"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6:17" customFormat="1"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6:17" customFormat="1"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6:17" customFormat="1"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6:17" customFormat="1"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6:17" customFormat="1"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6:17" customFormat="1"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6:17" customFormat="1"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6:17" customFormat="1"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6:17" customFormat="1"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6:17" customFormat="1"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6:17" customFormat="1"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6:17" customFormat="1"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6:17" customFormat="1"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6:17" customFormat="1"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6:17" customFormat="1"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6:17" customFormat="1"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6:17" customFormat="1"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6:17" customFormat="1"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6:17" customFormat="1"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6:17" customFormat="1"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6:17" customFormat="1"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6:17" customFormat="1"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6:17" customFormat="1"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6:17" customFormat="1"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6:17" customFormat="1"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6:17" customFormat="1"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6:17" customFormat="1"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6:17" customFormat="1"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</row>
    <row r="607" spans="6:17" customFormat="1"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6:17" customFormat="1"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6:17" customFormat="1"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6:17" customFormat="1"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6:17" customFormat="1"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6:17" customFormat="1"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</row>
    <row r="613" spans="6:17" customFormat="1"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6:17" customFormat="1"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</row>
    <row r="615" spans="6:17" customFormat="1"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</row>
    <row r="616" spans="6:17" customFormat="1"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</row>
    <row r="617" spans="6:17" customFormat="1"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6:17" customFormat="1"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</row>
    <row r="619" spans="6:17" customFormat="1"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</row>
    <row r="620" spans="6:17" customFormat="1"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</row>
    <row r="621" spans="6:17" customFormat="1"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</row>
    <row r="622" spans="6:17" customFormat="1"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</row>
    <row r="623" spans="6:17" customFormat="1"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</row>
    <row r="624" spans="6:17" customFormat="1"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</row>
    <row r="625" spans="6:17" customFormat="1"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</row>
    <row r="626" spans="6:17" customFormat="1"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</row>
    <row r="627" spans="6:17" customFormat="1"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</row>
    <row r="628" spans="6:17" customFormat="1"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</row>
    <row r="629" spans="6:17" customFormat="1"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</row>
    <row r="630" spans="6:17" customFormat="1"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6:17" customFormat="1"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</row>
    <row r="632" spans="6:17" customFormat="1"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</row>
    <row r="633" spans="6:17" customFormat="1"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</row>
    <row r="634" spans="6:17" customFormat="1"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</row>
    <row r="635" spans="6:17" customFormat="1"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</row>
    <row r="636" spans="6:17" customFormat="1"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</row>
    <row r="637" spans="6:17" customFormat="1"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</row>
    <row r="638" spans="6:17" customFormat="1"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</row>
    <row r="639" spans="6:17" customFormat="1"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</row>
    <row r="640" spans="6:17" customFormat="1"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</row>
    <row r="641" spans="6:17" customFormat="1"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</row>
    <row r="642" spans="6:17" customFormat="1"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</row>
    <row r="643" spans="6:17" customFormat="1"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  <row r="644" spans="6:17" customFormat="1"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</row>
    <row r="645" spans="6:17" customFormat="1"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</row>
    <row r="646" spans="6:17" customFormat="1"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</row>
    <row r="647" spans="6:17" customFormat="1"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</row>
    <row r="648" spans="6:17" customFormat="1"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</row>
    <row r="649" spans="6:17" customFormat="1"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</row>
    <row r="650" spans="6:17" customFormat="1"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</row>
    <row r="651" spans="6:17" customFormat="1"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</row>
    <row r="652" spans="6:17" customFormat="1"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</row>
    <row r="653" spans="6:17" customFormat="1"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</row>
    <row r="654" spans="6:17" customFormat="1"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</row>
    <row r="655" spans="6:17" customFormat="1"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</row>
    <row r="656" spans="6:17" customFormat="1"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</row>
    <row r="657" spans="6:17" customFormat="1"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</row>
    <row r="658" spans="6:17" customFormat="1"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</row>
    <row r="659" spans="6:17" customFormat="1"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</row>
    <row r="660" spans="6:17" customFormat="1"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</row>
    <row r="661" spans="6:17" customFormat="1"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</row>
    <row r="662" spans="6:17" customFormat="1"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</row>
    <row r="663" spans="6:17" customFormat="1"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</row>
    <row r="664" spans="6:17" customFormat="1"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</row>
    <row r="665" spans="6:17" customFormat="1"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</row>
    <row r="666" spans="6:17" customFormat="1"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</row>
    <row r="667" spans="6:17" customFormat="1"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</row>
    <row r="668" spans="6:17" customFormat="1"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</row>
    <row r="669" spans="6:17" customFormat="1"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</row>
    <row r="670" spans="6:17" customFormat="1"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</row>
    <row r="671" spans="6:17" customFormat="1"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</row>
    <row r="672" spans="6:17" customFormat="1"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</row>
    <row r="673" spans="6:17" customFormat="1"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</row>
    <row r="674" spans="6:17" customFormat="1"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</row>
    <row r="675" spans="6:17" customFormat="1"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</row>
    <row r="676" spans="6:17" customFormat="1"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</row>
    <row r="677" spans="6:17" customFormat="1"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</row>
    <row r="678" spans="6:17" customFormat="1"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</row>
    <row r="679" spans="6:17" customFormat="1"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</row>
    <row r="680" spans="6:17" customFormat="1"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</row>
    <row r="681" spans="6:17" customFormat="1"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</row>
    <row r="682" spans="6:17" customFormat="1"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</row>
    <row r="683" spans="6:17" customFormat="1"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</row>
    <row r="684" spans="6:17" customFormat="1"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</row>
    <row r="685" spans="6:17" customFormat="1"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</row>
    <row r="686" spans="6:17" customFormat="1"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</row>
    <row r="687" spans="6:17" customFormat="1"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</row>
    <row r="688" spans="6:17" customFormat="1"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</row>
    <row r="689" spans="6:17" customFormat="1"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</row>
    <row r="690" spans="6:17" customFormat="1"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</row>
    <row r="691" spans="6:17" customFormat="1"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</row>
    <row r="692" spans="6:17" customFormat="1"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</row>
    <row r="693" spans="6:17" customFormat="1"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</row>
    <row r="694" spans="6:17" customFormat="1"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</row>
    <row r="695" spans="6:17" customFormat="1"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</row>
    <row r="696" spans="6:17" customFormat="1"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</row>
    <row r="697" spans="6:17" customFormat="1"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</row>
    <row r="698" spans="6:17" customFormat="1"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</row>
    <row r="699" spans="6:17" customFormat="1"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</row>
    <row r="700" spans="6:17" customFormat="1"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</row>
    <row r="701" spans="6:17" customFormat="1"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</row>
    <row r="702" spans="6:17" customFormat="1"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</row>
    <row r="703" spans="6:17" customFormat="1"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</row>
    <row r="704" spans="6:17" customFormat="1"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</row>
    <row r="705" spans="6:17" customFormat="1"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</row>
    <row r="706" spans="6:17" customFormat="1"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</row>
    <row r="707" spans="6:17" customFormat="1"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</row>
    <row r="708" spans="6:17" customFormat="1"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</row>
    <row r="709" spans="6:17" customFormat="1"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</row>
    <row r="710" spans="6:17" customFormat="1"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</row>
    <row r="711" spans="6:17" customFormat="1"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</row>
    <row r="712" spans="6:17" customFormat="1"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</row>
    <row r="713" spans="6:17" customFormat="1"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</row>
    <row r="714" spans="6:17" customFormat="1"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</row>
    <row r="715" spans="6:17" customFormat="1"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</row>
    <row r="716" spans="6:17" customFormat="1"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</row>
    <row r="717" spans="6:17" customFormat="1"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</row>
    <row r="718" spans="6:17" customFormat="1"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</row>
    <row r="719" spans="6:17" customFormat="1"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</row>
    <row r="720" spans="6:17" customFormat="1"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</row>
    <row r="721" spans="6:17" customFormat="1"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</row>
    <row r="722" spans="6:17" customFormat="1"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</row>
    <row r="723" spans="6:17" customFormat="1"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</row>
    <row r="724" spans="6:17" customFormat="1"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</row>
    <row r="725" spans="6:17" customFormat="1"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</row>
    <row r="726" spans="6:17" customFormat="1"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</row>
    <row r="727" spans="6:17" customFormat="1"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</row>
    <row r="728" spans="6:17" customFormat="1"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</row>
    <row r="729" spans="6:17" customFormat="1"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</row>
    <row r="730" spans="6:17" customFormat="1"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</row>
    <row r="731" spans="6:17" customFormat="1"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</row>
    <row r="732" spans="6:17" customFormat="1"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</row>
    <row r="733" spans="6:17" customFormat="1"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</row>
    <row r="734" spans="6:17" customFormat="1"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</row>
    <row r="735" spans="6:17" customFormat="1"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</row>
    <row r="736" spans="6:17" customFormat="1"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</row>
    <row r="737" spans="6:17" customFormat="1"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</row>
    <row r="738" spans="6:17" customFormat="1"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</row>
    <row r="739" spans="6:17" customFormat="1"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</row>
    <row r="740" spans="6:17" customFormat="1"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</row>
    <row r="741" spans="6:17" customFormat="1"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</row>
    <row r="742" spans="6:17" customFormat="1"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</row>
    <row r="743" spans="6:17" customFormat="1"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</row>
    <row r="744" spans="6:17" customFormat="1"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</row>
    <row r="745" spans="6:17" customFormat="1"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</row>
    <row r="746" spans="6:17" customFormat="1"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</row>
    <row r="747" spans="6:17" customFormat="1"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</row>
    <row r="748" spans="6:17" customFormat="1"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</row>
    <row r="749" spans="6:17" customFormat="1"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</row>
    <row r="750" spans="6:17" customFormat="1"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</row>
    <row r="751" spans="6:17" customFormat="1"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</row>
    <row r="752" spans="6:17" customFormat="1"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</row>
    <row r="753" spans="6:17" customFormat="1"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</row>
    <row r="754" spans="6:17" customFormat="1"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</row>
    <row r="755" spans="6:17" customFormat="1"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</row>
    <row r="756" spans="6:17" customFormat="1"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</row>
    <row r="757" spans="6:17" customFormat="1"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</row>
    <row r="758" spans="6:17" customFormat="1"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</row>
    <row r="759" spans="6:17" customFormat="1"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</row>
    <row r="760" spans="6:17" customFormat="1"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</row>
    <row r="761" spans="6:17" customFormat="1"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</row>
    <row r="762" spans="6:17" customFormat="1"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</row>
    <row r="763" spans="6:17" customFormat="1"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</row>
    <row r="764" spans="6:17" customFormat="1"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</row>
    <row r="765" spans="6:17" customFormat="1"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</row>
    <row r="766" spans="6:17" customFormat="1"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</row>
    <row r="767" spans="6:17" customFormat="1"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</row>
    <row r="768" spans="6:17" customFormat="1"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</row>
    <row r="769" spans="6:17" customFormat="1"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</row>
    <row r="770" spans="6:17" customFormat="1"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</row>
    <row r="771" spans="6:17" customFormat="1"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</row>
    <row r="772" spans="6:17" customFormat="1"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</row>
    <row r="773" spans="6:17" customFormat="1"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</row>
    <row r="774" spans="6:17" customFormat="1"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</row>
    <row r="775" spans="6:17" customFormat="1"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</row>
    <row r="776" spans="6:17" customFormat="1"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</row>
    <row r="777" spans="6:17" customFormat="1"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</row>
    <row r="778" spans="6:17" customFormat="1"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</row>
    <row r="779" spans="6:17" customFormat="1"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</row>
    <row r="780" spans="6:17" customFormat="1"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</row>
    <row r="781" spans="6:17" customFormat="1"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</row>
    <row r="782" spans="6:17" customFormat="1"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</row>
    <row r="783" spans="6:17" customFormat="1"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</row>
    <row r="784" spans="6:17" customFormat="1"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</row>
    <row r="785" spans="6:17" customFormat="1"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</row>
    <row r="786" spans="6:17" customFormat="1"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</row>
    <row r="787" spans="6:17" customFormat="1"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</row>
    <row r="788" spans="6:17" customFormat="1"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</row>
    <row r="789" spans="6:17" customFormat="1"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</row>
    <row r="790" spans="6:17" customFormat="1"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</row>
    <row r="791" spans="6:17" customFormat="1"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</row>
    <row r="792" spans="6:17" customFormat="1"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</row>
    <row r="793" spans="6:17" customFormat="1"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</row>
    <row r="794" spans="6:17" customFormat="1"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</row>
    <row r="795" spans="6:17" customFormat="1"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</row>
    <row r="796" spans="6:17" customFormat="1"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</row>
    <row r="797" spans="6:17" customFormat="1"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</row>
    <row r="798" spans="6:17" customFormat="1"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</row>
    <row r="799" spans="6:17" customFormat="1"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</row>
    <row r="800" spans="6:17" customFormat="1"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</row>
    <row r="801" spans="6:17" customFormat="1"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</row>
    <row r="802" spans="6:17" customFormat="1"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</row>
    <row r="803" spans="6:17" customFormat="1"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</row>
    <row r="804" spans="6:17" customFormat="1"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</row>
    <row r="805" spans="6:17" customFormat="1"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</row>
    <row r="806" spans="6:17" customFormat="1"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</row>
    <row r="807" spans="6:17" customFormat="1"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</row>
    <row r="808" spans="6:17" customFormat="1"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</row>
    <row r="809" spans="6:17" customFormat="1"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</row>
    <row r="810" spans="6:17" customFormat="1"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</row>
    <row r="811" spans="6:17" customFormat="1"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</row>
    <row r="812" spans="6:17" customFormat="1"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</row>
    <row r="813" spans="6:17" customFormat="1"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</row>
    <row r="814" spans="6:17" customFormat="1"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</row>
    <row r="815" spans="6:17" customFormat="1"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</row>
    <row r="816" spans="6:17" customFormat="1"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</row>
    <row r="817" spans="6:17" customFormat="1"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</row>
    <row r="818" spans="6:17" customFormat="1"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</row>
    <row r="819" spans="6:17" customFormat="1"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</row>
    <row r="820" spans="6:17" customFormat="1"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</row>
    <row r="821" spans="6:17" customFormat="1"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</row>
    <row r="822" spans="6:17" customFormat="1"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</row>
    <row r="823" spans="6:17" customFormat="1"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</row>
    <row r="824" spans="6:17" customFormat="1"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</row>
    <row r="825" spans="6:17" customFormat="1"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</row>
    <row r="826" spans="6:17" customFormat="1"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</row>
    <row r="827" spans="6:17" customFormat="1"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</row>
    <row r="828" spans="6:17" customFormat="1"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</row>
    <row r="829" spans="6:17" customFormat="1"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</row>
    <row r="830" spans="6:17" customFormat="1"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</row>
    <row r="831" spans="6:17" customFormat="1"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</row>
    <row r="832" spans="6:17" customFormat="1"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</row>
    <row r="833" spans="6:17" customFormat="1"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</row>
    <row r="834" spans="6:17" customFormat="1"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</row>
    <row r="835" spans="6:17" customFormat="1"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</row>
    <row r="836" spans="6:17" customFormat="1"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</row>
    <row r="837" spans="6:17" customFormat="1"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</row>
    <row r="838" spans="6:17" customFormat="1"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</row>
    <row r="839" spans="6:17" customFormat="1"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</row>
    <row r="840" spans="6:17" customFormat="1"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</row>
    <row r="841" spans="6:17" customFormat="1"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</row>
    <row r="842" spans="6:17" customFormat="1"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</row>
    <row r="843" spans="6:17" customFormat="1"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</row>
    <row r="844" spans="6:17" customFormat="1"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</row>
    <row r="845" spans="6:17" customFormat="1"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</row>
    <row r="846" spans="6:17" customFormat="1"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</row>
    <row r="847" spans="6:17" customFormat="1"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</row>
    <row r="848" spans="6:17" customFormat="1"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</row>
    <row r="849" spans="6:17" customFormat="1"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</row>
    <row r="850" spans="6:17" customFormat="1"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</row>
    <row r="851" spans="6:17" customFormat="1"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</row>
    <row r="852" spans="6:17" customFormat="1"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</row>
    <row r="853" spans="6:17" customFormat="1"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</row>
    <row r="854" spans="6:17" customFormat="1"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</row>
    <row r="855" spans="6:17" customFormat="1"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</row>
    <row r="856" spans="6:17" customFormat="1"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</row>
    <row r="857" spans="6:17" customFormat="1"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</row>
    <row r="858" spans="6:17" customFormat="1"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</row>
    <row r="859" spans="6:17" customFormat="1"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</row>
    <row r="860" spans="6:17" customFormat="1"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</row>
    <row r="861" spans="6:17" customFormat="1"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</row>
    <row r="862" spans="6:17" customFormat="1"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</row>
    <row r="863" spans="6:17" customFormat="1"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</row>
    <row r="864" spans="6:17" customFormat="1"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</row>
    <row r="865" spans="6:17" customFormat="1"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</row>
    <row r="866" spans="6:17" customFormat="1"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</row>
    <row r="867" spans="6:17" customFormat="1"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</row>
    <row r="868" spans="6:17" customFormat="1"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</row>
    <row r="869" spans="6:17" customFormat="1"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</row>
    <row r="870" spans="6:17" customFormat="1"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</row>
    <row r="871" spans="6:17" customFormat="1"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</row>
    <row r="872" spans="6:17" customFormat="1"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</row>
    <row r="873" spans="6:17" customFormat="1"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</row>
    <row r="874" spans="6:17" customFormat="1"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</row>
    <row r="875" spans="6:17" customFormat="1"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</row>
    <row r="876" spans="6:17" customFormat="1"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</row>
    <row r="877" spans="6:17" customFormat="1"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</row>
    <row r="878" spans="6:17" customFormat="1"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</row>
    <row r="879" spans="6:17" customFormat="1"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</row>
    <row r="880" spans="6:17" customFormat="1"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</row>
    <row r="881" spans="6:17" customFormat="1"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</row>
    <row r="882" spans="6:17" customFormat="1"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</row>
    <row r="883" spans="6:17" customFormat="1"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</row>
    <row r="884" spans="6:17" customFormat="1"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</row>
    <row r="885" spans="6:17" customFormat="1"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</row>
    <row r="886" spans="6:17" customFormat="1"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</row>
    <row r="887" spans="6:17" customFormat="1"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</row>
    <row r="888" spans="6:17" customFormat="1"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</row>
    <row r="889" spans="6:17" customFormat="1"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</row>
    <row r="890" spans="6:17" customFormat="1"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</row>
    <row r="891" spans="6:17" customFormat="1"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</row>
    <row r="892" spans="6:17" customFormat="1"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</row>
    <row r="893" spans="6:17" customFormat="1"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</row>
    <row r="894" spans="6:17" customFormat="1"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</row>
    <row r="895" spans="6:17" customFormat="1"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</row>
    <row r="896" spans="6:17" customFormat="1"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</row>
    <row r="897" spans="6:17" customFormat="1"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</row>
    <row r="898" spans="6:17" customFormat="1"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</row>
    <row r="899" spans="6:17" customFormat="1"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</row>
    <row r="900" spans="6:17" customFormat="1"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</row>
    <row r="901" spans="6:17" customFormat="1"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</row>
    <row r="902" spans="6:17" customFormat="1"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</row>
    <row r="903" spans="6:17" customFormat="1"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</row>
    <row r="904" spans="6:17" customFormat="1"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</row>
    <row r="905" spans="6:17" customFormat="1"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</row>
    <row r="906" spans="6:17" customFormat="1"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</row>
    <row r="907" spans="6:17" customFormat="1"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</row>
    <row r="908" spans="6:17" customFormat="1"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</row>
    <row r="909" spans="6:17" customFormat="1"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</row>
    <row r="910" spans="6:17" customFormat="1"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</row>
    <row r="911" spans="6:17" customFormat="1"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</row>
    <row r="912" spans="6:17" customFormat="1"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</row>
    <row r="913" spans="6:17" customFormat="1"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</row>
    <row r="914" spans="6:17" customFormat="1"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</row>
    <row r="915" spans="6:17" customFormat="1"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</row>
    <row r="916" spans="6:17" customFormat="1"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</row>
    <row r="917" spans="6:17" customFormat="1"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</row>
    <row r="918" spans="6:17" customFormat="1"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</row>
    <row r="919" spans="6:17" customFormat="1"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</row>
    <row r="920" spans="6:17" customFormat="1"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</row>
    <row r="921" spans="6:17" customFormat="1"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</row>
    <row r="922" spans="6:17" customFormat="1"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</row>
    <row r="923" spans="6:17" customFormat="1"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</row>
    <row r="924" spans="6:17" customFormat="1"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</row>
    <row r="925" spans="6:17" customFormat="1"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</row>
    <row r="926" spans="6:17" customFormat="1"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</row>
    <row r="927" spans="6:17" customFormat="1"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</row>
    <row r="928" spans="6:17" customFormat="1"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</row>
    <row r="929" spans="6:17" customFormat="1"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</row>
    <row r="930" spans="6:17" customFormat="1"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</row>
    <row r="931" spans="6:17" customFormat="1"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</row>
    <row r="932" spans="6:17" customFormat="1"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</row>
    <row r="933" spans="6:17" customFormat="1"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</row>
    <row r="934" spans="6:17" customFormat="1"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</row>
    <row r="935" spans="6:17" customFormat="1"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</row>
    <row r="936" spans="6:17" customFormat="1"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</row>
    <row r="937" spans="6:17" customFormat="1"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</row>
    <row r="938" spans="6:17" customFormat="1"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</row>
    <row r="939" spans="6:17" customFormat="1"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</row>
    <row r="940" spans="6:17" customFormat="1"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</row>
    <row r="941" spans="6:17" customFormat="1"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</row>
    <row r="942" spans="6:17" customFormat="1"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</row>
    <row r="943" spans="6:17" customFormat="1"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</row>
    <row r="944" spans="6:17" customFormat="1"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</row>
    <row r="945" spans="6:17" customFormat="1"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</row>
    <row r="946" spans="6:17" customFormat="1"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</row>
    <row r="947" spans="6:17" customFormat="1"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</row>
    <row r="948" spans="6:17" customFormat="1"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</row>
    <row r="949" spans="6:17" customFormat="1"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</row>
    <row r="950" spans="6:17" customFormat="1"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</row>
    <row r="951" spans="6:17" customFormat="1"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</row>
    <row r="952" spans="6:17" customFormat="1"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</row>
    <row r="953" spans="6:17" customFormat="1"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</row>
    <row r="954" spans="6:17" customFormat="1"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</row>
    <row r="955" spans="6:17" customFormat="1"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</row>
    <row r="956" spans="6:17" customFormat="1"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</row>
    <row r="957" spans="6:17" customFormat="1"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</row>
    <row r="958" spans="6:17" customFormat="1"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</row>
    <row r="959" spans="6:17" customFormat="1"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</row>
    <row r="960" spans="6:17" customFormat="1"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</row>
    <row r="961" spans="6:17" customFormat="1"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</row>
    <row r="962" spans="6:17" customFormat="1"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</row>
    <row r="963" spans="6:17" customFormat="1"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</row>
    <row r="964" spans="6:17" customFormat="1"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</row>
    <row r="965" spans="6:17" customFormat="1"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</row>
    <row r="966" spans="6:17" customFormat="1"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</row>
    <row r="967" spans="6:17" customFormat="1"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</row>
    <row r="968" spans="6:17" customFormat="1"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</row>
    <row r="969" spans="6:17" customFormat="1"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</row>
    <row r="970" spans="6:17" customFormat="1"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</row>
    <row r="971" spans="6:17" customFormat="1"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</row>
    <row r="972" spans="6:17" customFormat="1"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</row>
    <row r="973" spans="6:17" customFormat="1"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</row>
    <row r="974" spans="6:17" customFormat="1"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</row>
    <row r="975" spans="6:17" customFormat="1"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</row>
    <row r="976" spans="6:17" customFormat="1"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</row>
    <row r="977" spans="6:17" customFormat="1"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</row>
    <row r="978" spans="6:17" customFormat="1"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</row>
    <row r="979" spans="6:17" customFormat="1"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</row>
    <row r="980" spans="6:17" customFormat="1"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</row>
    <row r="981" spans="6:17" customFormat="1"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</row>
    <row r="982" spans="6:17" customFormat="1"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</row>
    <row r="983" spans="6:17" customFormat="1"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</row>
    <row r="984" spans="6:17" customFormat="1"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</row>
    <row r="985" spans="6:17" customFormat="1"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</row>
    <row r="986" spans="6:17" customFormat="1"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</row>
    <row r="987" spans="6:17" customFormat="1"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</row>
    <row r="988" spans="6:17" customFormat="1"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</row>
    <row r="989" spans="6:17" customFormat="1"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</row>
    <row r="990" spans="6:17" customFormat="1"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</row>
    <row r="991" spans="6:17" customFormat="1"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</row>
    <row r="992" spans="6:17" customFormat="1"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</row>
    <row r="993" spans="6:17" customFormat="1"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</row>
    <row r="994" spans="6:17" customFormat="1"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</row>
    <row r="995" spans="6:17" customFormat="1"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</row>
    <row r="996" spans="6:17" customFormat="1"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</row>
    <row r="997" spans="6:17" customFormat="1"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</row>
    <row r="998" spans="6:17" customFormat="1"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</row>
    <row r="999" spans="6:17" customFormat="1"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</row>
    <row r="1000" spans="6:17" customFormat="1"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</row>
    <row r="1001" spans="6:17" customFormat="1"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</row>
    <row r="1002" spans="6:17" customFormat="1"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</row>
    <row r="1003" spans="6:17" customFormat="1"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</row>
    <row r="1004" spans="6:17" customFormat="1"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</row>
    <row r="1005" spans="6:17" customFormat="1"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</row>
    <row r="1006" spans="6:17" customFormat="1"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</row>
    <row r="1007" spans="6:17" customFormat="1"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</row>
    <row r="1008" spans="6:17" customFormat="1"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</row>
    <row r="1009" spans="6:17" customFormat="1"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</row>
    <row r="1010" spans="6:17" customFormat="1"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</row>
    <row r="1011" spans="6:17" customFormat="1"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</row>
    <row r="1012" spans="6:17" customFormat="1"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</row>
    <row r="1013" spans="6:17" customFormat="1"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</row>
    <row r="1014" spans="6:17" customFormat="1"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</row>
    <row r="1015" spans="6:17" customFormat="1"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</row>
    <row r="1016" spans="6:17" customFormat="1"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</row>
    <row r="1017" spans="6:17" customFormat="1"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</row>
    <row r="1018" spans="6:17" customFormat="1"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</row>
    <row r="1019" spans="6:17" customFormat="1"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</row>
    <row r="1020" spans="6:17" customFormat="1"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</row>
    <row r="1021" spans="6:17" customFormat="1"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</row>
    <row r="1022" spans="6:17" customFormat="1"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</row>
    <row r="1023" spans="6:17" customFormat="1"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</row>
    <row r="1024" spans="6:17" customFormat="1"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</row>
    <row r="1025" spans="6:17" customFormat="1"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</row>
    <row r="1026" spans="6:17" customFormat="1"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</row>
    <row r="1027" spans="6:17" customFormat="1"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</row>
    <row r="1028" spans="6:17" customFormat="1"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</row>
    <row r="1029" spans="6:17" customFormat="1"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</row>
    <row r="1030" spans="6:17" customFormat="1"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</row>
    <row r="1031" spans="6:17" customFormat="1"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</row>
    <row r="1032" spans="6:17" customFormat="1"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</row>
    <row r="1033" spans="6:17" customFormat="1"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</row>
    <row r="1034" spans="6:17" customFormat="1"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</row>
    <row r="1035" spans="6:17" customFormat="1"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</row>
    <row r="1036" spans="6:17" customFormat="1"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</row>
    <row r="1037" spans="6:17" customFormat="1"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</row>
    <row r="1038" spans="6:17" customFormat="1"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</row>
    <row r="1039" spans="6:17" customFormat="1"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</row>
    <row r="1040" spans="6:17" customFormat="1"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</row>
    <row r="1041" spans="6:17" customFormat="1"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</row>
    <row r="1042" spans="6:17" customFormat="1"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</row>
    <row r="1043" spans="6:17" customFormat="1"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</row>
    <row r="1044" spans="6:17" customFormat="1"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</row>
    <row r="1045" spans="6:17" customFormat="1"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</row>
    <row r="1046" spans="6:17" customFormat="1"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</row>
    <row r="1047" spans="6:17" customFormat="1"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</row>
    <row r="1048" spans="6:17" customFormat="1"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</row>
    <row r="1049" spans="6:17" customFormat="1"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</row>
    <row r="1050" spans="6:17" customFormat="1"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</row>
    <row r="1051" spans="6:17" customFormat="1"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</row>
    <row r="1052" spans="6:17" customFormat="1"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</row>
    <row r="1053" spans="6:17" customFormat="1"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</row>
    <row r="1054" spans="6:17" customFormat="1"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</row>
    <row r="1055" spans="6:17" customFormat="1"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</row>
    <row r="1056" spans="6:17" customFormat="1"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</row>
    <row r="1057" spans="6:17" customFormat="1"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</row>
    <row r="1058" spans="6:17" customFormat="1"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</row>
    <row r="1059" spans="6:17" customFormat="1"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</row>
    <row r="1060" spans="6:17" customFormat="1"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</row>
    <row r="1061" spans="6:17" customFormat="1"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</row>
    <row r="1062" spans="6:17" customFormat="1"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</row>
    <row r="1063" spans="6:17" customFormat="1"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</row>
    <row r="1064" spans="6:17" customFormat="1"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</row>
    <row r="1065" spans="6:17" customFormat="1"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</row>
    <row r="1066" spans="6:17" customFormat="1"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</row>
    <row r="1067" spans="6:17" customFormat="1"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</row>
    <row r="1068" spans="6:17" customFormat="1"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</row>
    <row r="1069" spans="6:17" customFormat="1"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</row>
    <row r="1070" spans="6:17" customFormat="1"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</row>
    <row r="1071" spans="6:17" customFormat="1"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</row>
    <row r="1072" spans="6:17" customFormat="1"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</row>
    <row r="1073" spans="6:17" customFormat="1"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</row>
    <row r="1074" spans="6:17" customFormat="1"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</row>
    <row r="1075" spans="6:17" customFormat="1"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</row>
    <row r="1076" spans="6:17" customFormat="1"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</row>
    <row r="1077" spans="6:17" customFormat="1"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</row>
    <row r="1078" spans="6:17" customFormat="1"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</row>
    <row r="1079" spans="6:17" customFormat="1"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</row>
    <row r="1080" spans="6:17" customFormat="1"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</row>
    <row r="1081" spans="6:17" customFormat="1"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</row>
    <row r="1082" spans="6:17" customFormat="1"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</row>
    <row r="1083" spans="6:17" customFormat="1"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</row>
    <row r="1084" spans="6:17" customFormat="1"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</row>
    <row r="1085" spans="6:17" customFormat="1"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</row>
    <row r="1086" spans="6:17" customFormat="1"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</row>
    <row r="1087" spans="6:17" customFormat="1"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</row>
    <row r="1088" spans="6:17" customFormat="1"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</row>
    <row r="1089" spans="6:17" customFormat="1"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</row>
    <row r="1090" spans="6:17" customFormat="1"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</row>
    <row r="1091" spans="6:17" customFormat="1"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</row>
    <row r="1092" spans="6:17" customFormat="1"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</row>
    <row r="1093" spans="6:17" customFormat="1"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</row>
    <row r="1094" spans="6:17" customFormat="1"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</row>
    <row r="1095" spans="6:17" customFormat="1"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</row>
    <row r="1096" spans="6:17" customFormat="1"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</row>
    <row r="1097" spans="6:17" customFormat="1"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</row>
    <row r="1098" spans="6:17" customFormat="1"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</row>
    <row r="1099" spans="6:17" customFormat="1"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</row>
    <row r="1100" spans="6:17" customFormat="1"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</row>
    <row r="1101" spans="6:17" customFormat="1"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</row>
    <row r="1102" spans="6:17" customFormat="1"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</row>
    <row r="1103" spans="6:17" customFormat="1"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  <c r="Q1103" s="58"/>
    </row>
    <row r="1104" spans="6:17" customFormat="1"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  <c r="Q1104" s="58"/>
    </row>
    <row r="1105" spans="6:17" customFormat="1"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</row>
    <row r="1106" spans="6:17" customFormat="1"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</row>
    <row r="1107" spans="6:17" customFormat="1"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  <c r="Q1107" s="58"/>
    </row>
    <row r="1108" spans="6:17" customFormat="1"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  <c r="Q1108" s="58"/>
    </row>
    <row r="1109" spans="6:17" customFormat="1"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</row>
    <row r="1110" spans="6:17" customFormat="1"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</row>
    <row r="1111" spans="6:17" customFormat="1"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</row>
    <row r="1112" spans="6:17" customFormat="1"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</row>
    <row r="1113" spans="6:17" customFormat="1"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</row>
    <row r="1114" spans="6:17" customFormat="1"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</row>
    <row r="1115" spans="6:17" customFormat="1"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</row>
    <row r="1116" spans="6:17" customFormat="1"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</row>
    <row r="1117" spans="6:17" customFormat="1"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</row>
    <row r="1118" spans="6:17" customFormat="1"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</row>
    <row r="1119" spans="6:17" customFormat="1"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</row>
    <row r="1120" spans="6:17" customFormat="1"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</row>
    <row r="1121" spans="6:17" customFormat="1"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</row>
    <row r="1122" spans="6:17" customFormat="1"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</row>
    <row r="1123" spans="6:17" customFormat="1"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</row>
    <row r="1124" spans="6:17" customFormat="1"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</row>
    <row r="1125" spans="6:17" customFormat="1"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</row>
    <row r="1126" spans="6:17" customFormat="1"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</row>
    <row r="1127" spans="6:17" customFormat="1"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</row>
    <row r="1128" spans="6:17" customFormat="1"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</row>
    <row r="1129" spans="6:17" customFormat="1"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</row>
    <row r="1130" spans="6:17" customFormat="1"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</row>
    <row r="1131" spans="6:17" customFormat="1"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</row>
    <row r="1132" spans="6:17" customFormat="1"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</row>
    <row r="1133" spans="6:17" customFormat="1"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</row>
    <row r="1134" spans="6:17" customFormat="1"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</row>
    <row r="1135" spans="6:17" customFormat="1"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</row>
    <row r="1136" spans="6:17" customFormat="1"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</row>
    <row r="1137" spans="6:17" customFormat="1"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</row>
    <row r="1138" spans="6:17" customFormat="1"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</row>
    <row r="1139" spans="6:17" customFormat="1"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</row>
    <row r="1140" spans="6:17" customFormat="1"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</row>
    <row r="1141" spans="6:17" customFormat="1"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</row>
    <row r="1142" spans="6:17" customFormat="1"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</row>
    <row r="1143" spans="6:17" customFormat="1"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</row>
    <row r="1144" spans="6:17" customFormat="1"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</row>
    <row r="1145" spans="6:17" customFormat="1"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</row>
    <row r="1146" spans="6:17" customFormat="1"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</row>
    <row r="1147" spans="6:17" customFormat="1"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</row>
    <row r="1148" spans="6:17" customFormat="1"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</row>
    <row r="1149" spans="6:17" customFormat="1"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</row>
    <row r="1150" spans="6:17" customFormat="1"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</row>
    <row r="1151" spans="6:17" customFormat="1"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</row>
    <row r="1152" spans="6:17" customFormat="1"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</row>
    <row r="1153" spans="6:17" customFormat="1"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</row>
    <row r="1154" spans="6:17" customFormat="1"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</row>
    <row r="1155" spans="6:17" customFormat="1"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</row>
    <row r="1156" spans="6:17" customFormat="1"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</row>
    <row r="1157" spans="6:17" customFormat="1"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</row>
    <row r="1158" spans="6:17" customFormat="1"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</row>
    <row r="1159" spans="6:17" customFormat="1"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</row>
    <row r="1160" spans="6:17" customFormat="1"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</row>
    <row r="1161" spans="6:17" customFormat="1"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</row>
    <row r="1162" spans="6:17" customFormat="1"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</row>
    <row r="1163" spans="6:17" customFormat="1"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</row>
    <row r="1164" spans="6:17" customFormat="1"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</row>
    <row r="1165" spans="6:17" customFormat="1"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</row>
    <row r="1166" spans="6:17" customFormat="1"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</row>
    <row r="1167" spans="6:17" customFormat="1"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</row>
    <row r="1168" spans="6:17" customFormat="1"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</row>
    <row r="1169" spans="6:17" customFormat="1"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</row>
    <row r="1170" spans="6:17" customFormat="1"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</row>
    <row r="1171" spans="6:17" customFormat="1"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</row>
    <row r="1172" spans="6:17" customFormat="1"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</row>
    <row r="1173" spans="6:17" customFormat="1"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</row>
    <row r="1174" spans="6:17" customFormat="1"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</row>
    <row r="1175" spans="6:17" customFormat="1"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</row>
    <row r="1176" spans="6:17" customFormat="1"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</row>
    <row r="1177" spans="6:17" customFormat="1"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</row>
    <row r="1178" spans="6:17" customFormat="1"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</row>
    <row r="1179" spans="6:17" customFormat="1"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</row>
    <row r="1180" spans="6:17" customFormat="1"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</row>
    <row r="1181" spans="6:17" customFormat="1"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</row>
    <row r="1182" spans="6:17" customFormat="1"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</row>
    <row r="1183" spans="6:17" customFormat="1"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</row>
    <row r="1184" spans="6:17" customFormat="1"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</row>
    <row r="1185" spans="6:17" customFormat="1"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</row>
    <row r="1186" spans="6:17" customFormat="1"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</row>
    <row r="1187" spans="6:17" customFormat="1"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</row>
    <row r="1188" spans="6:17" customFormat="1"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</row>
    <row r="1189" spans="6:17" customFormat="1"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</row>
    <row r="1190" spans="6:17" customFormat="1"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</row>
    <row r="1191" spans="6:17" customFormat="1"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</row>
    <row r="1192" spans="6:17" customFormat="1"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</row>
    <row r="1193" spans="6:17" customFormat="1"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</row>
    <row r="1194" spans="6:17" customFormat="1"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</row>
    <row r="1195" spans="6:17" customFormat="1"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</row>
    <row r="1196" spans="6:17" customFormat="1"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</row>
    <row r="1197" spans="6:17" customFormat="1"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</row>
    <row r="1198" spans="6:17" customFormat="1"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</row>
    <row r="1199" spans="6:17" customFormat="1"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</row>
    <row r="1200" spans="6:17" customFormat="1"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</row>
    <row r="1201" spans="6:17" customFormat="1"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</row>
    <row r="1202" spans="6:17" customFormat="1"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</row>
    <row r="1203" spans="6:17" customFormat="1"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</row>
    <row r="1204" spans="6:17" customFormat="1"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</row>
    <row r="1205" spans="6:17" customFormat="1"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</row>
    <row r="1206" spans="6:17" customFormat="1"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</row>
    <row r="1207" spans="6:17" customFormat="1"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</row>
    <row r="1208" spans="6:17" customFormat="1"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</row>
    <row r="1209" spans="6:17" customFormat="1"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</row>
    <row r="1210" spans="6:17" customFormat="1"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</row>
    <row r="1211" spans="6:17" customFormat="1"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</row>
    <row r="1212" spans="6:17" customFormat="1"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</row>
    <row r="1213" spans="6:17" customFormat="1"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</row>
    <row r="1214" spans="6:17" customFormat="1"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</row>
    <row r="1215" spans="6:17" customFormat="1"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</row>
    <row r="1216" spans="6:17" customFormat="1"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</row>
    <row r="1217" spans="6:17" customFormat="1"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</row>
    <row r="1218" spans="6:17" customFormat="1"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</row>
    <row r="1219" spans="6:17" customFormat="1"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</row>
    <row r="1220" spans="6:17" customFormat="1"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</row>
    <row r="1221" spans="6:17" customFormat="1"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</row>
    <row r="1222" spans="6:17" customFormat="1"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</row>
    <row r="1223" spans="6:17" customFormat="1"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</row>
    <row r="1224" spans="6:17" customFormat="1"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</row>
    <row r="1225" spans="6:17" customFormat="1"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</row>
    <row r="1226" spans="6:17" customFormat="1"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</row>
    <row r="1227" spans="6:17" customFormat="1"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</row>
    <row r="1228" spans="6:17" customFormat="1"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</row>
    <row r="1229" spans="6:17" customFormat="1"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</row>
    <row r="1230" spans="6:17" customFormat="1"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</row>
    <row r="1231" spans="6:17" customFormat="1"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</row>
    <row r="1232" spans="6:17" customFormat="1"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</row>
    <row r="1233" spans="6:17" customFormat="1"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</row>
    <row r="1234" spans="6:17" customFormat="1"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</row>
    <row r="1235" spans="6:17" customFormat="1"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</row>
    <row r="1236" spans="6:17" customFormat="1"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</row>
    <row r="1237" spans="6:17" customFormat="1"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</row>
    <row r="1238" spans="6:17" customFormat="1"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</row>
    <row r="1239" spans="6:17" customFormat="1"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</row>
    <row r="1240" spans="6:17" customFormat="1"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</row>
    <row r="1241" spans="6:17" customFormat="1"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</row>
    <row r="1242" spans="6:17" customFormat="1"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</row>
    <row r="1243" spans="6:17" customFormat="1"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</row>
    <row r="1244" spans="6:17" customFormat="1"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</row>
    <row r="1245" spans="6:17" customFormat="1"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</row>
    <row r="1246" spans="6:17" customFormat="1"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</row>
    <row r="1247" spans="6:17" customFormat="1"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</row>
    <row r="1248" spans="6:17" customFormat="1"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</row>
    <row r="1249" spans="6:17" customFormat="1"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</row>
    <row r="1250" spans="6:17" customFormat="1"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</row>
    <row r="1251" spans="6:17" customFormat="1"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</row>
    <row r="1252" spans="6:17" customFormat="1"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</row>
    <row r="1253" spans="6:17" customFormat="1"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</row>
    <row r="1254" spans="6:17" customFormat="1"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</row>
    <row r="1255" spans="6:17" customFormat="1"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</row>
    <row r="1256" spans="6:17" customFormat="1"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</row>
    <row r="1257" spans="6:17" customFormat="1"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</row>
    <row r="1258" spans="6:17" customFormat="1"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</row>
    <row r="1259" spans="6:17" customFormat="1"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</row>
    <row r="1260" spans="6:17" customFormat="1"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</row>
    <row r="1261" spans="6:17" customFormat="1"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</row>
    <row r="1262" spans="6:17" customFormat="1"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</row>
    <row r="1263" spans="6:17" customFormat="1"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</row>
    <row r="1264" spans="6:17" customFormat="1"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</row>
    <row r="1265" spans="6:17" customFormat="1"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</row>
    <row r="1266" spans="6:17" customFormat="1"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</row>
    <row r="1267" spans="6:17" customFormat="1"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</row>
    <row r="1268" spans="6:17" customFormat="1"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</row>
    <row r="1269" spans="6:17" customFormat="1"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</row>
    <row r="1270" spans="6:17" customFormat="1"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</row>
    <row r="1271" spans="6:17" customFormat="1"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</row>
    <row r="1272" spans="6:17" customFormat="1"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</row>
    <row r="1273" spans="6:17" customFormat="1"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</row>
    <row r="1274" spans="6:17" customFormat="1"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</row>
    <row r="1275" spans="6:17" customFormat="1"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</row>
    <row r="1276" spans="6:17" customFormat="1"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</row>
    <row r="1277" spans="6:17" customFormat="1"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</row>
    <row r="1278" spans="6:17" customFormat="1"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</row>
    <row r="1279" spans="6:17" customFormat="1"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</row>
    <row r="1280" spans="6:17" customFormat="1"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</row>
    <row r="1281" spans="6:17" customFormat="1"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</row>
    <row r="1282" spans="6:17" customFormat="1"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</row>
    <row r="1283" spans="6:17" customFormat="1"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</row>
    <row r="1284" spans="6:17" customFormat="1"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</row>
    <row r="1285" spans="6:17" customFormat="1"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</row>
    <row r="1286" spans="6:17" customFormat="1"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</row>
    <row r="1287" spans="6:17" customFormat="1"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</row>
    <row r="1288" spans="6:17" customFormat="1"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</row>
    <row r="1289" spans="6:17" customFormat="1"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</row>
    <row r="1290" spans="6:17" customFormat="1"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</row>
    <row r="1291" spans="6:17" customFormat="1"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</row>
    <row r="1292" spans="6:17" customFormat="1"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</row>
    <row r="1293" spans="6:17" customFormat="1"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</row>
    <row r="1294" spans="6:17" customFormat="1"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</row>
    <row r="1295" spans="6:17" customFormat="1"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</row>
    <row r="1296" spans="6:17" customFormat="1"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</row>
    <row r="1297" spans="6:17" customFormat="1"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</row>
    <row r="1298" spans="6:17" customFormat="1"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</row>
    <row r="1299" spans="6:17" customFormat="1"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</row>
    <row r="1300" spans="6:17" customFormat="1"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</row>
    <row r="1301" spans="6:17" customFormat="1"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</row>
    <row r="1302" spans="6:17" customFormat="1"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</row>
    <row r="1303" spans="6:17" customFormat="1"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</row>
    <row r="1304" spans="6:17" customFormat="1"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</row>
    <row r="1305" spans="6:17" customFormat="1"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</row>
    <row r="1306" spans="6:17" customFormat="1"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</row>
    <row r="1307" spans="6:17" customFormat="1"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</row>
    <row r="1308" spans="6:17" customFormat="1"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</row>
    <row r="1309" spans="6:17" customFormat="1"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</row>
    <row r="1310" spans="6:17" customFormat="1"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</row>
    <row r="1311" spans="6:17" customFormat="1"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</row>
    <row r="1312" spans="6:17" customFormat="1"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</row>
    <row r="1313" spans="6:17" customFormat="1"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</row>
    <row r="1314" spans="6:17" customFormat="1"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</row>
    <row r="1315" spans="6:17" customFormat="1"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</row>
    <row r="1316" spans="6:17" customFormat="1"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</row>
    <row r="1317" spans="6:17" customFormat="1"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</row>
    <row r="1318" spans="6:17" customFormat="1"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</row>
    <row r="1319" spans="6:17" customFormat="1"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</row>
    <row r="1320" spans="6:17" customFormat="1"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</row>
    <row r="1321" spans="6:17" customFormat="1"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</row>
    <row r="1322" spans="6:17" customFormat="1"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</row>
    <row r="1323" spans="6:17" customFormat="1"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</row>
    <row r="1324" spans="6:17" customFormat="1"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</row>
    <row r="1325" spans="6:17" customFormat="1"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</row>
    <row r="1326" spans="6:17" customFormat="1"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</row>
    <row r="1327" spans="6:17" customFormat="1"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</row>
    <row r="1328" spans="6:17" customFormat="1"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</row>
    <row r="1329" spans="6:17" customFormat="1"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</row>
    <row r="1330" spans="6:17" customFormat="1"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</row>
    <row r="1331" spans="6:17" customFormat="1"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</row>
    <row r="1332" spans="6:17" customFormat="1"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</row>
    <row r="1333" spans="6:17" customFormat="1"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</row>
    <row r="1334" spans="6:17" customFormat="1"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</row>
    <row r="1335" spans="6:17" customFormat="1"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</row>
    <row r="1336" spans="6:17" customFormat="1"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</row>
    <row r="1337" spans="6:17" customFormat="1"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</row>
    <row r="1338" spans="6:17" customFormat="1"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</row>
    <row r="1339" spans="6:17" customFormat="1"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</row>
    <row r="1340" spans="6:17" customFormat="1"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</row>
    <row r="1341" spans="6:17" customFormat="1"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</row>
    <row r="1342" spans="6:17" customFormat="1"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</row>
    <row r="1343" spans="6:17" customFormat="1"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</row>
    <row r="1344" spans="6:17" customFormat="1"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</row>
    <row r="1345" spans="6:17" customFormat="1"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</row>
    <row r="1346" spans="6:17" customFormat="1"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</row>
    <row r="1347" spans="6:17" customFormat="1"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</row>
    <row r="1348" spans="6:17" customFormat="1"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</row>
    <row r="1349" spans="6:17" customFormat="1"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</row>
    <row r="1350" spans="6:17" customFormat="1"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</row>
    <row r="1351" spans="6:17" customFormat="1"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</row>
    <row r="1352" spans="6:17" customFormat="1"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</row>
    <row r="1353" spans="6:17" customFormat="1"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</row>
    <row r="1354" spans="6:17" customFormat="1"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</row>
    <row r="1355" spans="6:17" customFormat="1"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</row>
    <row r="1356" spans="6:17" customFormat="1"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</row>
    <row r="1357" spans="6:17" customFormat="1"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</row>
    <row r="1358" spans="6:17" customFormat="1"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</row>
    <row r="1359" spans="6:17" customFormat="1"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</row>
    <row r="1360" spans="6:17" customFormat="1"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</row>
    <row r="1361" spans="6:17" customFormat="1"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</row>
    <row r="1362" spans="6:17" customFormat="1"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</row>
    <row r="1363" spans="6:17" customFormat="1"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</row>
    <row r="1364" spans="6:17" customFormat="1"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</row>
    <row r="1365" spans="6:17" customFormat="1"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</row>
    <row r="1366" spans="6:17" customFormat="1"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</row>
    <row r="1367" spans="6:17" customFormat="1"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</row>
    <row r="1368" spans="6:17" customFormat="1"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</row>
    <row r="1369" spans="6:17" customFormat="1"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</row>
    <row r="1370" spans="6:17" customFormat="1"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</row>
    <row r="1371" spans="6:17" customFormat="1"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</row>
    <row r="1372" spans="6:17" customFormat="1"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</row>
    <row r="1373" spans="6:17" customFormat="1"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</row>
    <row r="1374" spans="6:17" customFormat="1"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</row>
    <row r="1375" spans="6:17" customFormat="1"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</row>
    <row r="1376" spans="6:17" customFormat="1"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</row>
    <row r="1377" spans="6:17" customFormat="1"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</row>
    <row r="1378" spans="6:17" customFormat="1"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</row>
    <row r="1379" spans="6:17" customFormat="1"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</row>
    <row r="1380" spans="6:17" customFormat="1"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</row>
    <row r="1381" spans="6:17" customFormat="1"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</row>
    <row r="1382" spans="6:17" customFormat="1"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</row>
    <row r="1383" spans="6:17" customFormat="1"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</row>
    <row r="1384" spans="6:17" customFormat="1"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</row>
    <row r="1385" spans="6:17" customFormat="1"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</row>
    <row r="1386" spans="6:17" customFormat="1"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</row>
    <row r="1387" spans="6:17" customFormat="1"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</row>
    <row r="1388" spans="6:17" customFormat="1"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</row>
    <row r="1389" spans="6:17" customFormat="1"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</row>
    <row r="1390" spans="6:17" customFormat="1"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</row>
    <row r="1391" spans="6:17" customFormat="1"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</row>
    <row r="1392" spans="6:17" customFormat="1"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</row>
    <row r="1393" spans="6:17" customFormat="1"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</row>
    <row r="1394" spans="6:17" customFormat="1"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</row>
    <row r="1395" spans="6:17" customFormat="1"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</row>
    <row r="1396" spans="6:17" customFormat="1"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</row>
    <row r="1397" spans="6:17" customFormat="1"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</row>
    <row r="1398" spans="6:17" customFormat="1"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</row>
    <row r="1399" spans="6:17" customFormat="1"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</row>
    <row r="1400" spans="6:17" customFormat="1"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</row>
    <row r="1401" spans="6:17" customFormat="1"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</row>
    <row r="1402" spans="6:17" customFormat="1"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</row>
    <row r="1403" spans="6:17" customFormat="1"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</row>
    <row r="1404" spans="6:17" customFormat="1"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</row>
    <row r="1405" spans="6:17" customFormat="1"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</row>
    <row r="1406" spans="6:17" customFormat="1"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</row>
    <row r="1407" spans="6:17" customFormat="1"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</row>
    <row r="1408" spans="6:17" customFormat="1"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</row>
    <row r="1409" spans="6:17" customFormat="1"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</row>
    <row r="1410" spans="6:17" customFormat="1"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</row>
    <row r="1411" spans="6:17" customFormat="1"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</row>
    <row r="1412" spans="6:17" customFormat="1"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</row>
    <row r="1413" spans="6:17" customFormat="1"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</row>
    <row r="1414" spans="6:17" customFormat="1"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</row>
    <row r="1415" spans="6:17" customFormat="1"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</row>
    <row r="1416" spans="6:17" customFormat="1"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</row>
    <row r="1417" spans="6:17" customFormat="1"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</row>
    <row r="1418" spans="6:17" customFormat="1"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</row>
    <row r="1419" spans="6:17" customFormat="1"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</row>
    <row r="1420" spans="6:17" customFormat="1"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</row>
    <row r="1421" spans="6:17" customFormat="1"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</row>
    <row r="1422" spans="6:17" customFormat="1"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</row>
    <row r="1423" spans="6:17" customFormat="1"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</row>
    <row r="1424" spans="6:17" customFormat="1"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</row>
    <row r="1425" spans="6:17" customFormat="1"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</row>
    <row r="1426" spans="6:17" customFormat="1"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</row>
    <row r="1427" spans="6:17" customFormat="1"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</row>
    <row r="1428" spans="6:17" customFormat="1"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</row>
    <row r="1429" spans="6:17" customFormat="1"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</row>
    <row r="1430" spans="6:17" customFormat="1"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</row>
    <row r="1431" spans="6:17" customFormat="1"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</row>
    <row r="1432" spans="6:17" customFormat="1"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</row>
    <row r="1433" spans="6:17" customFormat="1"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  <c r="Q1433" s="58"/>
    </row>
    <row r="1434" spans="6:17" customFormat="1"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  <c r="Q1434" s="58"/>
    </row>
    <row r="1435" spans="6:17" customFormat="1"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  <c r="Q1435" s="58"/>
    </row>
    <row r="1436" spans="6:17" customFormat="1"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  <c r="Q1436" s="58"/>
    </row>
    <row r="1437" spans="6:17" customFormat="1"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  <c r="Q1437" s="58"/>
    </row>
    <row r="1438" spans="6:17" customFormat="1"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  <c r="Q1438" s="58"/>
    </row>
    <row r="1439" spans="6:17" customFormat="1"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  <c r="Q1439" s="58"/>
    </row>
    <row r="1440" spans="6:17" customFormat="1"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  <c r="Q1440" s="58"/>
    </row>
    <row r="1441" spans="6:17" customFormat="1"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</row>
    <row r="1442" spans="6:17" customFormat="1"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</row>
    <row r="1443" spans="6:17" customFormat="1"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</row>
    <row r="1444" spans="6:17" customFormat="1"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  <c r="Q1444" s="58"/>
    </row>
    <row r="1445" spans="6:17" customFormat="1"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</row>
    <row r="1446" spans="6:17" customFormat="1"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  <c r="Q1446" s="58"/>
    </row>
    <row r="1447" spans="6:17" customFormat="1"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  <c r="Q1447" s="58"/>
    </row>
    <row r="1448" spans="6:17" customFormat="1"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  <c r="Q1448" s="58"/>
    </row>
    <row r="1449" spans="6:17" customFormat="1"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</row>
    <row r="1450" spans="6:17" customFormat="1"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  <c r="Q1450" s="58"/>
    </row>
    <row r="1451" spans="6:17" customFormat="1"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  <c r="Q1451" s="58"/>
    </row>
    <row r="1452" spans="6:17" customFormat="1"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  <c r="Q1452" s="58"/>
    </row>
    <row r="1453" spans="6:17" customFormat="1"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</row>
    <row r="1454" spans="6:17" customFormat="1"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</row>
    <row r="1455" spans="6:17" customFormat="1"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</row>
    <row r="1456" spans="6:17" customFormat="1"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</row>
    <row r="1457" spans="6:17" customFormat="1"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</row>
    <row r="1458" spans="6:17" customFormat="1"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</row>
    <row r="1459" spans="6:17" customFormat="1"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</row>
    <row r="1460" spans="6:17" customFormat="1"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</row>
    <row r="1461" spans="6:17" customFormat="1"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</row>
    <row r="1462" spans="6:17" customFormat="1"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</row>
    <row r="1463" spans="6:17" customFormat="1"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</row>
    <row r="1464" spans="6:17" customFormat="1"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</row>
    <row r="1465" spans="6:17" customFormat="1"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</row>
    <row r="1466" spans="6:17" customFormat="1"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</row>
    <row r="1467" spans="6:17" customFormat="1"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</row>
    <row r="1468" spans="6:17" customFormat="1"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</row>
    <row r="1469" spans="6:17" customFormat="1"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</row>
    <row r="1470" spans="6:17" customFormat="1"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</row>
    <row r="1471" spans="6:17" customFormat="1"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</row>
    <row r="1472" spans="6:17" customFormat="1"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</row>
    <row r="1473" spans="6:17" customFormat="1"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</row>
    <row r="1474" spans="6:17" customFormat="1"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</row>
    <row r="1475" spans="6:17" customFormat="1"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</row>
    <row r="1476" spans="6:17" customFormat="1"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</row>
    <row r="1477" spans="6:17" customFormat="1"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</row>
    <row r="1478" spans="6:17" customFormat="1"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</row>
    <row r="1479" spans="6:17" customFormat="1"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</row>
    <row r="1480" spans="6:17" customFormat="1"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</row>
    <row r="1481" spans="6:17" customFormat="1"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</row>
    <row r="1482" spans="6:17" customFormat="1"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</row>
    <row r="1483" spans="6:17" customFormat="1"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</row>
    <row r="1484" spans="6:17" customFormat="1"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</row>
    <row r="1485" spans="6:17" customFormat="1"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</row>
    <row r="1486" spans="6:17" customFormat="1"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</row>
    <row r="1487" spans="6:17" customFormat="1"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</row>
    <row r="1488" spans="6:17" customFormat="1"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</row>
    <row r="1489" spans="6:17" customFormat="1"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</row>
    <row r="1490" spans="6:17" customFormat="1"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</row>
    <row r="1491" spans="6:17" customFormat="1"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</row>
    <row r="1492" spans="6:17" customFormat="1"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</row>
    <row r="1493" spans="6:17" customFormat="1"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</row>
    <row r="1494" spans="6:17" customFormat="1"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</row>
    <row r="1495" spans="6:17" customFormat="1"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</row>
    <row r="1496" spans="6:17" customFormat="1"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</row>
    <row r="1497" spans="6:17" customFormat="1"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</row>
    <row r="1498" spans="6:17" customFormat="1"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</row>
    <row r="1499" spans="6:17" customFormat="1"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</row>
    <row r="1500" spans="6:17" customFormat="1"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</row>
    <row r="1501" spans="6:17" customFormat="1"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</row>
    <row r="1502" spans="6:17" customFormat="1"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</row>
    <row r="1503" spans="6:17" customFormat="1"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</row>
    <row r="1504" spans="6:17" customFormat="1"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</row>
    <row r="1505" spans="6:17" customFormat="1"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</row>
    <row r="1506" spans="6:17" customFormat="1"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</row>
    <row r="1507" spans="6:17" customFormat="1"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</row>
    <row r="1508" spans="6:17" customFormat="1"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</row>
    <row r="1509" spans="6:17" customFormat="1"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</row>
    <row r="1510" spans="6:17" customFormat="1"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</row>
    <row r="1511" spans="6:17" customFormat="1"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</row>
    <row r="1512" spans="6:17" customFormat="1"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</row>
    <row r="1513" spans="6:17" customFormat="1"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</row>
    <row r="1514" spans="6:17" customFormat="1"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</row>
    <row r="1515" spans="6:17" customFormat="1"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</row>
    <row r="1516" spans="6:17" customFormat="1"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</row>
    <row r="1517" spans="6:17" customFormat="1"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</row>
    <row r="1518" spans="6:17" customFormat="1"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</row>
    <row r="1519" spans="6:17" customFormat="1"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</row>
    <row r="1520" spans="6:17" customFormat="1"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</row>
    <row r="1521" spans="6:17" customFormat="1"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</row>
    <row r="1522" spans="6:17" customFormat="1"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</row>
    <row r="1523" spans="6:17" customFormat="1"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</row>
    <row r="1524" spans="6:17" customFormat="1"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</row>
    <row r="1525" spans="6:17" customFormat="1"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</row>
    <row r="1526" spans="6:17" customFormat="1"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</row>
    <row r="1527" spans="6:17" customFormat="1"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</row>
    <row r="1528" spans="6:17" customFormat="1"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</row>
    <row r="1529" spans="6:17" customFormat="1"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</row>
    <row r="1530" spans="6:17" customFormat="1"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</row>
    <row r="1531" spans="6:17" customFormat="1"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</row>
    <row r="1532" spans="6:17" customFormat="1"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</row>
    <row r="1533" spans="6:17" customFormat="1"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  <c r="Q1533" s="58"/>
    </row>
    <row r="1534" spans="6:17" customFormat="1"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  <c r="Q1534" s="58"/>
    </row>
    <row r="1535" spans="6:17" customFormat="1"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</row>
    <row r="1536" spans="6:17" customFormat="1"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  <c r="Q1536" s="58"/>
    </row>
    <row r="1537" spans="6:17" customFormat="1"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</row>
    <row r="1538" spans="6:17" customFormat="1"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  <c r="Q1538" s="58"/>
    </row>
    <row r="1539" spans="6:17" customFormat="1"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  <c r="Q1539" s="58"/>
    </row>
    <row r="1540" spans="6:17" customFormat="1"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</row>
    <row r="1541" spans="6:17" customFormat="1"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  <c r="Q1541" s="58"/>
    </row>
    <row r="1542" spans="6:17" customFormat="1"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</row>
    <row r="1543" spans="6:17" customFormat="1"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</row>
    <row r="1544" spans="6:17" customFormat="1"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  <c r="Q1544" s="58"/>
    </row>
    <row r="1545" spans="6:17" customFormat="1"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</row>
    <row r="1546" spans="6:17" customFormat="1"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</row>
    <row r="1547" spans="6:17" customFormat="1"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  <c r="Q1547" s="58"/>
    </row>
    <row r="1548" spans="6:17" customFormat="1"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  <c r="Q1548" s="58"/>
    </row>
    <row r="1549" spans="6:17" customFormat="1"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  <c r="Q1549" s="58"/>
    </row>
    <row r="1550" spans="6:17" customFormat="1"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  <c r="Q1550" s="58"/>
    </row>
    <row r="1551" spans="6:17" customFormat="1"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  <c r="Q1551" s="58"/>
    </row>
    <row r="1552" spans="6:17" customFormat="1"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</row>
    <row r="1553" spans="6:17" customFormat="1"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  <c r="Q1553" s="58"/>
    </row>
    <row r="1554" spans="6:17" customFormat="1"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  <c r="Q1554" s="58"/>
    </row>
    <row r="1555" spans="6:17" customFormat="1"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</row>
    <row r="1556" spans="6:17" customFormat="1"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</row>
    <row r="1557" spans="6:17" customFormat="1"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  <c r="Q1557" s="58"/>
    </row>
    <row r="1558" spans="6:17" customFormat="1"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  <c r="Q1558" s="58"/>
    </row>
    <row r="1559" spans="6:17" customFormat="1"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  <c r="Q1559" s="58"/>
    </row>
    <row r="1560" spans="6:17" customFormat="1"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  <c r="Q1560" s="58"/>
    </row>
    <row r="1561" spans="6:17" customFormat="1"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  <c r="Q1561" s="58"/>
    </row>
    <row r="1562" spans="6:17" customFormat="1"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  <c r="Q1562" s="58"/>
    </row>
    <row r="1563" spans="6:17" customFormat="1"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  <c r="Q1563" s="58"/>
    </row>
    <row r="1564" spans="6:17" customFormat="1"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  <c r="Q1564" s="58"/>
    </row>
    <row r="1565" spans="6:17" customFormat="1"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  <c r="Q1565" s="58"/>
    </row>
    <row r="1566" spans="6:17" customFormat="1"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  <c r="Q1566" s="58"/>
    </row>
    <row r="1567" spans="6:17" customFormat="1"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  <c r="Q1567" s="58"/>
    </row>
    <row r="1568" spans="6:17" customFormat="1"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  <c r="Q1568" s="58"/>
    </row>
    <row r="1569" spans="6:17" customFormat="1"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  <c r="Q1569" s="58"/>
    </row>
    <row r="1570" spans="6:17" customFormat="1"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  <c r="Q1570" s="58"/>
    </row>
    <row r="1571" spans="6:17" customFormat="1"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  <c r="Q1571" s="58"/>
    </row>
    <row r="1572" spans="6:17" customFormat="1"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  <c r="Q1572" s="58"/>
    </row>
    <row r="1573" spans="6:17" customFormat="1"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  <c r="Q1573" s="58"/>
    </row>
    <row r="1574" spans="6:17" customFormat="1"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  <c r="Q1574" s="58"/>
    </row>
    <row r="1575" spans="6:17" customFormat="1"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</row>
    <row r="1576" spans="6:17" customFormat="1"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  <c r="Q1576" s="58"/>
    </row>
    <row r="1577" spans="6:17" customFormat="1"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  <c r="Q1577" s="58"/>
    </row>
    <row r="1578" spans="6:17" customFormat="1"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  <c r="Q1578" s="58"/>
    </row>
    <row r="1579" spans="6:17" customFormat="1"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  <c r="Q1579" s="58"/>
    </row>
    <row r="1580" spans="6:17" customFormat="1"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</row>
    <row r="1581" spans="6:17" customFormat="1"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  <c r="Q1581" s="58"/>
    </row>
    <row r="1582" spans="6:17" customFormat="1"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  <c r="Q1582" s="58"/>
    </row>
    <row r="1583" spans="6:17" customFormat="1"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  <c r="Q1583" s="58"/>
    </row>
    <row r="1584" spans="6:17" customFormat="1"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  <c r="Q1584" s="58"/>
    </row>
    <row r="1585" spans="6:17" customFormat="1"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  <c r="Q1585" s="58"/>
    </row>
    <row r="1586" spans="6:17" customFormat="1"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  <c r="Q1586" s="58"/>
    </row>
    <row r="1587" spans="6:17" customFormat="1"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  <c r="Q1587" s="58"/>
    </row>
    <row r="1588" spans="6:17" customFormat="1"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  <c r="Q1588" s="58"/>
    </row>
    <row r="1589" spans="6:17" customFormat="1"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  <c r="Q1589" s="58"/>
    </row>
    <row r="1590" spans="6:17" customFormat="1"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</row>
    <row r="1591" spans="6:17" customFormat="1"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  <c r="Q1591" s="58"/>
    </row>
    <row r="1592" spans="6:17" customFormat="1"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  <c r="Q1592" s="58"/>
    </row>
    <row r="1593" spans="6:17" customFormat="1"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  <c r="Q1593" s="58"/>
    </row>
    <row r="1594" spans="6:17" customFormat="1"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  <c r="Q1594" s="58"/>
    </row>
    <row r="1595" spans="6:17" customFormat="1"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  <c r="Q1595" s="58"/>
    </row>
    <row r="1596" spans="6:17" customFormat="1"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  <c r="Q1596" s="58"/>
    </row>
    <row r="1597" spans="6:17" customFormat="1"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  <c r="Q1597" s="58"/>
    </row>
    <row r="1598" spans="6:17" customFormat="1"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  <c r="Q1598" s="58"/>
    </row>
    <row r="1599" spans="6:17" customFormat="1"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  <c r="Q1599" s="58"/>
    </row>
    <row r="1600" spans="6:17" customFormat="1"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  <c r="Q1600" s="58"/>
    </row>
    <row r="1601" spans="6:17" customFormat="1"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  <c r="Q1601" s="58"/>
    </row>
    <row r="1602" spans="6:17" customFormat="1"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</row>
    <row r="1603" spans="6:17" customFormat="1"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  <c r="Q1603" s="58"/>
    </row>
    <row r="1604" spans="6:17" customFormat="1"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  <c r="Q1604" s="58"/>
    </row>
    <row r="1605" spans="6:17" customFormat="1"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  <c r="Q1605" s="58"/>
    </row>
    <row r="1606" spans="6:17" customFormat="1"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  <c r="Q1606" s="58"/>
    </row>
    <row r="1607" spans="6:17" customFormat="1"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  <c r="Q1607" s="58"/>
    </row>
    <row r="1608" spans="6:17" customFormat="1"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  <c r="Q1608" s="58"/>
    </row>
    <row r="1609" spans="6:17" customFormat="1"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  <c r="Q1609" s="58"/>
    </row>
    <row r="1610" spans="6:17" customFormat="1"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  <c r="Q1610" s="58"/>
    </row>
    <row r="1611" spans="6:17" customFormat="1"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  <c r="Q1611" s="58"/>
    </row>
    <row r="1612" spans="6:17" customFormat="1"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</row>
    <row r="1613" spans="6:17" customFormat="1"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  <c r="Q1613" s="58"/>
    </row>
    <row r="1614" spans="6:17" customFormat="1"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  <c r="Q1614" s="58"/>
    </row>
    <row r="1615" spans="6:17" customFormat="1"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</row>
    <row r="1616" spans="6:17" customFormat="1"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  <c r="Q1616" s="58"/>
    </row>
    <row r="1617" spans="6:17" customFormat="1"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  <c r="Q1617" s="58"/>
    </row>
    <row r="1618" spans="6:17" customFormat="1"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  <c r="Q1618" s="58"/>
    </row>
    <row r="1619" spans="6:17" customFormat="1"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  <c r="Q1619" s="58"/>
    </row>
    <row r="1620" spans="6:17" customFormat="1"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  <c r="Q1620" s="58"/>
    </row>
    <row r="1621" spans="6:17" customFormat="1"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  <c r="Q1621" s="58"/>
    </row>
    <row r="1622" spans="6:17" customFormat="1"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  <c r="Q1622" s="58"/>
    </row>
    <row r="1623" spans="6:17" customFormat="1"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  <c r="Q1623" s="58"/>
    </row>
    <row r="1624" spans="6:17" customFormat="1"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</row>
    <row r="1625" spans="6:17" customFormat="1"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</row>
    <row r="1626" spans="6:17" customFormat="1"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</row>
    <row r="1627" spans="6:17" customFormat="1"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  <c r="Q1627" s="58"/>
    </row>
    <row r="1628" spans="6:17" customFormat="1"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</row>
    <row r="1629" spans="6:17" customFormat="1"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  <c r="Q1629" s="58"/>
    </row>
    <row r="1630" spans="6:17" customFormat="1"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  <c r="Q1630" s="58"/>
    </row>
    <row r="1631" spans="6:17" customFormat="1"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  <c r="Q1631" s="58"/>
    </row>
    <row r="1632" spans="6:17" customFormat="1"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  <c r="Q1632" s="58"/>
    </row>
    <row r="1633" spans="6:17" customFormat="1"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  <c r="Q1633" s="58"/>
    </row>
    <row r="1634" spans="6:17" customFormat="1"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  <c r="Q1634" s="58"/>
    </row>
    <row r="1635" spans="6:17" customFormat="1"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  <c r="Q1635" s="58"/>
    </row>
    <row r="1636" spans="6:17" customFormat="1"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  <c r="Q1636" s="58"/>
    </row>
    <row r="1637" spans="6:17" customFormat="1"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  <c r="Q1637" s="58"/>
    </row>
    <row r="1638" spans="6:17" customFormat="1"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  <c r="Q1638" s="58"/>
    </row>
    <row r="1639" spans="6:17" customFormat="1"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  <c r="Q1639" s="58"/>
    </row>
    <row r="1640" spans="6:17" customFormat="1"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</row>
    <row r="1641" spans="6:17" customFormat="1"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</row>
    <row r="1642" spans="6:17" customFormat="1"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  <c r="Q1642" s="58"/>
    </row>
    <row r="1643" spans="6:17" customFormat="1"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  <c r="Q1643" s="58"/>
    </row>
    <row r="1644" spans="6:17" customFormat="1"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  <c r="Q1644" s="58"/>
    </row>
    <row r="1645" spans="6:17" customFormat="1"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  <c r="Q1645" s="58"/>
    </row>
    <row r="1646" spans="6:17" customFormat="1"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  <c r="Q1646" s="58"/>
    </row>
    <row r="1647" spans="6:17" customFormat="1"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  <c r="Q1647" s="58"/>
    </row>
    <row r="1648" spans="6:17" customFormat="1"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</row>
    <row r="1649" spans="6:17" customFormat="1"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  <c r="Q1649" s="58"/>
    </row>
    <row r="1650" spans="6:17" customFormat="1"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  <c r="Q1650" s="58"/>
    </row>
    <row r="1651" spans="6:17" customFormat="1"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  <c r="Q1651" s="58"/>
    </row>
    <row r="1652" spans="6:17" customFormat="1"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</row>
    <row r="1653" spans="6:17" customFormat="1"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  <c r="Q1653" s="58"/>
    </row>
    <row r="1654" spans="6:17" customFormat="1"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</row>
    <row r="1655" spans="6:17" customFormat="1"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</row>
    <row r="1656" spans="6:17" customFormat="1"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  <c r="Q1656" s="58"/>
    </row>
    <row r="1657" spans="6:17" customFormat="1"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  <c r="Q1657" s="58"/>
    </row>
    <row r="1658" spans="6:17" customFormat="1"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  <c r="Q1658" s="58"/>
    </row>
    <row r="1659" spans="6:17" customFormat="1"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  <c r="Q1659" s="58"/>
    </row>
    <row r="1660" spans="6:17" customFormat="1"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  <c r="Q1660" s="58"/>
    </row>
    <row r="1661" spans="6:17" customFormat="1"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  <c r="Q1661" s="58"/>
    </row>
    <row r="1662" spans="6:17" customFormat="1"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  <c r="Q1662" s="58"/>
    </row>
    <row r="1663" spans="6:17" customFormat="1"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  <c r="Q1663" s="58"/>
    </row>
    <row r="1664" spans="6:17" customFormat="1"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  <c r="Q1664" s="58"/>
    </row>
    <row r="1665" spans="6:17" customFormat="1"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  <c r="Q1665" s="58"/>
    </row>
    <row r="1666" spans="6:17" customFormat="1"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  <c r="Q1666" s="58"/>
    </row>
    <row r="1667" spans="6:17" customFormat="1"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  <c r="Q1667" s="58"/>
    </row>
    <row r="1668" spans="6:17" customFormat="1"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  <c r="Q1668" s="58"/>
    </row>
    <row r="1669" spans="6:17" customFormat="1"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  <c r="Q1669" s="58"/>
    </row>
    <row r="1670" spans="6:17" customFormat="1"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</row>
    <row r="1671" spans="6:17" customFormat="1"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  <c r="Q1671" s="58"/>
    </row>
    <row r="1672" spans="6:17" customFormat="1"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  <c r="Q1672" s="58"/>
    </row>
    <row r="1673" spans="6:17" customFormat="1"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</row>
    <row r="1674" spans="6:17" customFormat="1"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  <c r="Q1674" s="58"/>
    </row>
    <row r="1675" spans="6:17" customFormat="1"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  <c r="Q1675" s="58"/>
    </row>
    <row r="1676" spans="6:17" customFormat="1"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  <c r="Q1676" s="58"/>
    </row>
    <row r="1677" spans="6:17" customFormat="1"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  <c r="Q1677" s="58"/>
    </row>
    <row r="1678" spans="6:17" customFormat="1"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  <c r="Q1678" s="58"/>
    </row>
    <row r="1679" spans="6:17" customFormat="1"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  <c r="Q1679" s="58"/>
    </row>
    <row r="1680" spans="6:17" customFormat="1"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  <c r="Q1680" s="58"/>
    </row>
    <row r="1681" spans="6:17" customFormat="1"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  <c r="Q1681" s="58"/>
    </row>
    <row r="1682" spans="6:17" customFormat="1"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</row>
    <row r="1683" spans="6:17" customFormat="1"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</row>
    <row r="1684" spans="6:17" customFormat="1"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  <c r="Q1684" s="58"/>
    </row>
    <row r="1685" spans="6:17" customFormat="1"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  <c r="Q1685" s="58"/>
    </row>
    <row r="1686" spans="6:17" customFormat="1"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</row>
    <row r="1687" spans="6:17" customFormat="1"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  <c r="Q1687" s="58"/>
    </row>
    <row r="1688" spans="6:17" customFormat="1"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  <c r="Q1688" s="58"/>
    </row>
    <row r="1689" spans="6:17" customFormat="1"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  <c r="Q1689" s="58"/>
    </row>
    <row r="1690" spans="6:17" customFormat="1"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  <c r="Q1690" s="58"/>
    </row>
    <row r="1691" spans="6:17" customFormat="1"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  <c r="Q1691" s="58"/>
    </row>
    <row r="1692" spans="6:17" customFormat="1"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  <c r="Q1692" s="58"/>
    </row>
    <row r="1693" spans="6:17" customFormat="1"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  <c r="Q1693" s="58"/>
    </row>
    <row r="1694" spans="6:17" customFormat="1"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  <c r="Q1694" s="58"/>
    </row>
    <row r="1695" spans="6:17" customFormat="1"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</row>
    <row r="1696" spans="6:17" customFormat="1"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</row>
    <row r="1697" spans="6:17" customFormat="1"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  <c r="Q1697" s="58"/>
    </row>
    <row r="1698" spans="6:17" customFormat="1"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  <c r="Q1698" s="58"/>
    </row>
    <row r="1699" spans="6:17" customFormat="1"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  <c r="Q1699" s="58"/>
    </row>
    <row r="1700" spans="6:17" customFormat="1"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  <c r="Q1700" s="58"/>
    </row>
    <row r="1701" spans="6:17" customFormat="1"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  <c r="Q1701" s="58"/>
    </row>
    <row r="1702" spans="6:17" customFormat="1"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  <c r="Q1702" s="58"/>
    </row>
    <row r="1703" spans="6:17" customFormat="1"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  <c r="Q1703" s="58"/>
    </row>
    <row r="1704" spans="6:17" customFormat="1"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  <c r="Q1704" s="58"/>
    </row>
    <row r="1705" spans="6:17" customFormat="1"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  <c r="Q1705" s="58"/>
    </row>
    <row r="1706" spans="6:17" customFormat="1"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</row>
    <row r="1707" spans="6:17" customFormat="1"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  <c r="Q1707" s="58"/>
    </row>
    <row r="1708" spans="6:17" customFormat="1"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  <c r="Q1708" s="58"/>
    </row>
    <row r="1709" spans="6:17" customFormat="1"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  <c r="Q1709" s="58"/>
    </row>
    <row r="1710" spans="6:17" customFormat="1"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  <c r="Q1710" s="58"/>
    </row>
    <row r="1711" spans="6:17" customFormat="1"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  <c r="Q1711" s="58"/>
    </row>
    <row r="1712" spans="6:17" customFormat="1"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  <c r="Q1712" s="58"/>
    </row>
    <row r="1713" spans="6:17" customFormat="1"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</row>
    <row r="1714" spans="6:17" customFormat="1"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  <c r="Q1714" s="58"/>
    </row>
    <row r="1715" spans="6:17" customFormat="1"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  <c r="Q1715" s="58"/>
    </row>
    <row r="1716" spans="6:17" customFormat="1"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  <c r="Q1716" s="58"/>
    </row>
    <row r="1717" spans="6:17" customFormat="1"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  <c r="Q1717" s="58"/>
    </row>
    <row r="1718" spans="6:17" customFormat="1"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  <c r="Q1718" s="58"/>
    </row>
    <row r="1719" spans="6:17" customFormat="1"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  <c r="Q1719" s="58"/>
    </row>
    <row r="1720" spans="6:17" customFormat="1"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  <c r="Q1720" s="58"/>
    </row>
    <row r="1721" spans="6:17" customFormat="1"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  <c r="Q1721" s="58"/>
    </row>
    <row r="1722" spans="6:17" customFormat="1"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</row>
    <row r="1723" spans="6:17" customFormat="1"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</row>
    <row r="1724" spans="6:17" customFormat="1"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  <c r="Q1724" s="58"/>
    </row>
    <row r="1725" spans="6:17" customFormat="1"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  <c r="Q1725" s="58"/>
    </row>
    <row r="1726" spans="6:17" customFormat="1"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  <c r="Q1726" s="58"/>
    </row>
    <row r="1727" spans="6:17" customFormat="1"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  <c r="Q1727" s="58"/>
    </row>
    <row r="1728" spans="6:17" customFormat="1"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  <c r="Q1728" s="58"/>
    </row>
    <row r="1729" spans="6:17" customFormat="1"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  <c r="Q1729" s="58"/>
    </row>
    <row r="1730" spans="6:17" customFormat="1"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  <c r="Q1730" s="58"/>
    </row>
    <row r="1731" spans="6:17" customFormat="1"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</row>
    <row r="1732" spans="6:17" customFormat="1"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  <c r="Q1732" s="58"/>
    </row>
    <row r="1733" spans="6:17" customFormat="1"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  <c r="Q1733" s="58"/>
    </row>
    <row r="1734" spans="6:17" customFormat="1"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  <c r="Q1734" s="58"/>
    </row>
    <row r="1735" spans="6:17" customFormat="1"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  <c r="Q1735" s="58"/>
    </row>
    <row r="1736" spans="6:17" customFormat="1"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</row>
    <row r="1737" spans="6:17" customFormat="1"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</row>
    <row r="1738" spans="6:17" customFormat="1"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  <c r="Q1738" s="58"/>
    </row>
    <row r="1739" spans="6:17" customFormat="1"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  <c r="Q1739" s="58"/>
    </row>
    <row r="1740" spans="6:17" customFormat="1"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  <c r="Q1740" s="58"/>
    </row>
    <row r="1741" spans="6:17" customFormat="1"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  <c r="Q1741" s="58"/>
    </row>
    <row r="1742" spans="6:17" customFormat="1"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  <c r="Q1742" s="58"/>
    </row>
    <row r="1743" spans="6:17" customFormat="1"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  <c r="Q1743" s="58"/>
    </row>
    <row r="1744" spans="6:17" customFormat="1"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  <c r="Q1744" s="58"/>
    </row>
    <row r="1745" spans="6:17" customFormat="1"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  <c r="Q1745" s="58"/>
    </row>
    <row r="1746" spans="6:17" customFormat="1"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  <c r="Q1746" s="58"/>
    </row>
    <row r="1747" spans="6:17" customFormat="1"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</row>
    <row r="1748" spans="6:17" customFormat="1"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  <c r="Q1748" s="58"/>
    </row>
    <row r="1749" spans="6:17" customFormat="1"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  <c r="Q1749" s="58"/>
    </row>
    <row r="1750" spans="6:17" customFormat="1"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  <c r="Q1750" s="58"/>
    </row>
    <row r="1751" spans="6:17" customFormat="1"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  <c r="Q1751" s="58"/>
    </row>
    <row r="1752" spans="6:17" customFormat="1"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  <c r="Q1752" s="58"/>
    </row>
    <row r="1753" spans="6:17" customFormat="1"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  <c r="Q1753" s="58"/>
    </row>
    <row r="1754" spans="6:17" customFormat="1"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  <c r="Q1754" s="58"/>
    </row>
    <row r="1755" spans="6:17" customFormat="1"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  <c r="Q1755" s="58"/>
    </row>
    <row r="1756" spans="6:17" customFormat="1"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</row>
    <row r="1757" spans="6:17" customFormat="1"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  <c r="Q1757" s="58"/>
    </row>
    <row r="1758" spans="6:17" customFormat="1"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  <c r="Q1758" s="58"/>
    </row>
    <row r="1759" spans="6:17" customFormat="1"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  <c r="Q1759" s="58"/>
    </row>
    <row r="1760" spans="6:17" customFormat="1"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  <c r="Q1760" s="58"/>
    </row>
    <row r="1761" spans="6:17" customFormat="1"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  <c r="Q1761" s="58"/>
    </row>
    <row r="1762" spans="6:17" customFormat="1"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  <c r="Q1762" s="58"/>
    </row>
    <row r="1763" spans="6:17" customFormat="1"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</row>
    <row r="1764" spans="6:17" customFormat="1"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</row>
    <row r="1765" spans="6:17" customFormat="1"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</row>
    <row r="1766" spans="6:17" customFormat="1"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  <c r="Q1766" s="58"/>
    </row>
    <row r="1767" spans="6:17" customFormat="1"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</row>
    <row r="1768" spans="6:17" customFormat="1"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</row>
    <row r="1769" spans="6:17" customFormat="1"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</row>
    <row r="1770" spans="6:17" customFormat="1"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</row>
    <row r="1771" spans="6:17" customFormat="1"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</row>
    <row r="1772" spans="6:17" customFormat="1"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  <c r="Q1772" s="58"/>
    </row>
    <row r="1773" spans="6:17" customFormat="1"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</row>
    <row r="1774" spans="6:17" customFormat="1"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  <c r="Q1774" s="58"/>
    </row>
    <row r="1775" spans="6:17" customFormat="1"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  <c r="Q1775" s="58"/>
    </row>
    <row r="1776" spans="6:17" customFormat="1"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</row>
    <row r="1777" spans="6:17" customFormat="1"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  <c r="Q1777" s="58"/>
    </row>
    <row r="1778" spans="6:17" customFormat="1"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  <c r="Q1778" s="58"/>
    </row>
    <row r="1779" spans="6:17" customFormat="1"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  <c r="Q1779" s="58"/>
    </row>
    <row r="1780" spans="6:17" customFormat="1"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  <c r="Q1780" s="58"/>
    </row>
    <row r="1781" spans="6:17" customFormat="1"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  <c r="Q1781" s="58"/>
    </row>
    <row r="1782" spans="6:17" customFormat="1"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  <c r="Q1782" s="58"/>
    </row>
    <row r="1783" spans="6:17" customFormat="1"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  <c r="Q1783" s="58"/>
    </row>
    <row r="1784" spans="6:17" customFormat="1"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  <c r="Q1784" s="58"/>
    </row>
    <row r="1785" spans="6:17" customFormat="1"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  <c r="Q1785" s="58"/>
    </row>
    <row r="1786" spans="6:17" customFormat="1"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  <c r="Q1786" s="58"/>
    </row>
    <row r="1787" spans="6:17" customFormat="1"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</row>
    <row r="1788" spans="6:17" customFormat="1"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  <c r="Q1788" s="58"/>
    </row>
    <row r="1789" spans="6:17" customFormat="1"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  <c r="Q1789" s="58"/>
    </row>
    <row r="1790" spans="6:17" customFormat="1"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  <c r="Q1790" s="58"/>
    </row>
    <row r="1791" spans="6:17" customFormat="1"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  <c r="Q1791" s="58"/>
    </row>
    <row r="1792" spans="6:17" customFormat="1"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  <c r="Q1792" s="58"/>
    </row>
    <row r="1793" spans="6:17" customFormat="1"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  <c r="Q1793" s="58"/>
    </row>
    <row r="1794" spans="6:17" customFormat="1"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  <c r="Q1794" s="58"/>
    </row>
    <row r="1795" spans="6:17" customFormat="1"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</row>
    <row r="1796" spans="6:17" customFormat="1"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  <c r="Q1796" s="58"/>
    </row>
    <row r="1797" spans="6:17" customFormat="1"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  <c r="Q1797" s="58"/>
    </row>
    <row r="1798" spans="6:17" customFormat="1"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  <c r="Q1798" s="58"/>
    </row>
    <row r="1799" spans="6:17" customFormat="1"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  <c r="Q1799" s="58"/>
    </row>
    <row r="1800" spans="6:17" customFormat="1"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  <c r="Q1800" s="58"/>
    </row>
    <row r="1801" spans="6:17" customFormat="1"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</row>
    <row r="1802" spans="6:17" customFormat="1"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</row>
    <row r="1803" spans="6:17" customFormat="1"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</row>
    <row r="1804" spans="6:17" customFormat="1"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</row>
    <row r="1805" spans="6:17" customFormat="1"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</row>
    <row r="1806" spans="6:17" customFormat="1"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</row>
    <row r="1807" spans="6:17" customFormat="1"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</row>
    <row r="1808" spans="6:17" customFormat="1"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</row>
    <row r="1809" spans="6:17" customFormat="1"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</row>
    <row r="1810" spans="6:17" customFormat="1"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</row>
    <row r="1811" spans="6:17" customFormat="1"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</row>
    <row r="1812" spans="6:17" customFormat="1"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</row>
    <row r="1813" spans="6:17" customFormat="1"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</row>
    <row r="1814" spans="6:17" customFormat="1"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</row>
    <row r="1815" spans="6:17" customFormat="1"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</row>
    <row r="1816" spans="6:17" customFormat="1"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</row>
    <row r="1817" spans="6:17" customFormat="1"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</row>
    <row r="1818" spans="6:17" customFormat="1"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</row>
    <row r="1819" spans="6:17" customFormat="1"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</row>
    <row r="1820" spans="6:17" customFormat="1"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</row>
    <row r="1821" spans="6:17" customFormat="1"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</row>
    <row r="1822" spans="6:17" customFormat="1"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</row>
    <row r="1823" spans="6:17" customFormat="1"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</row>
    <row r="1824" spans="6:17" customFormat="1"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</row>
    <row r="1825" spans="6:17" customFormat="1"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</row>
    <row r="1826" spans="6:17" customFormat="1"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</row>
    <row r="1827" spans="6:17" customFormat="1"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</row>
    <row r="1828" spans="6:17" customFormat="1"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</row>
    <row r="1829" spans="6:17" customFormat="1"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</row>
    <row r="1830" spans="6:17" customFormat="1"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</row>
    <row r="1831" spans="6:17" customFormat="1"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</row>
    <row r="1832" spans="6:17" customFormat="1"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</row>
    <row r="1833" spans="6:17" customFormat="1"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</row>
    <row r="1834" spans="6:17" customFormat="1"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</row>
    <row r="1835" spans="6:17" customFormat="1"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</row>
    <row r="1836" spans="6:17" customFormat="1"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</row>
    <row r="1837" spans="6:17" customFormat="1"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  <c r="Q1837" s="58"/>
    </row>
    <row r="1838" spans="6:17" customFormat="1"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  <c r="Q1838" s="58"/>
    </row>
    <row r="1839" spans="6:17" customFormat="1"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  <c r="Q1839" s="58"/>
    </row>
    <row r="1840" spans="6:17" customFormat="1"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  <c r="Q1840" s="58"/>
    </row>
    <row r="1841" spans="6:17" customFormat="1"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  <c r="Q1841" s="58"/>
    </row>
    <row r="1842" spans="6:17" customFormat="1"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  <c r="Q1842" s="58"/>
    </row>
    <row r="1843" spans="6:17" customFormat="1"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  <c r="Q1843" s="58"/>
    </row>
    <row r="1844" spans="6:17" customFormat="1"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  <c r="Q1844" s="58"/>
    </row>
    <row r="1845" spans="6:17" customFormat="1"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  <c r="Q1845" s="58"/>
    </row>
    <row r="1846" spans="6:17" customFormat="1"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  <c r="Q1846" s="58"/>
    </row>
    <row r="1847" spans="6:17" customFormat="1"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  <c r="Q1847" s="58"/>
    </row>
    <row r="1848" spans="6:17" customFormat="1"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  <c r="Q1848" s="58"/>
    </row>
    <row r="1849" spans="6:17" customFormat="1"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  <c r="Q1849" s="58"/>
    </row>
    <row r="1850" spans="6:17" customFormat="1"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  <c r="Q1850" s="58"/>
    </row>
    <row r="1851" spans="6:17" customFormat="1"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  <c r="Q1851" s="58"/>
    </row>
    <row r="1852" spans="6:17" customFormat="1"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  <c r="Q1852" s="58"/>
    </row>
    <row r="1853" spans="6:17" customFormat="1"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  <c r="Q1853" s="58"/>
    </row>
    <row r="1854" spans="6:17" customFormat="1"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  <c r="Q1854" s="58"/>
    </row>
    <row r="1855" spans="6:17" customFormat="1"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  <c r="Q1855" s="58"/>
    </row>
    <row r="1856" spans="6:17" customFormat="1"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  <c r="Q1856" s="58"/>
    </row>
    <row r="1857" spans="6:17" customFormat="1"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  <c r="Q1857" s="58"/>
    </row>
    <row r="1858" spans="6:17" customFormat="1"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  <c r="Q1858" s="58"/>
    </row>
    <row r="1859" spans="6:17" customFormat="1"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</row>
    <row r="1860" spans="6:17" customFormat="1"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  <c r="Q1860" s="58"/>
    </row>
    <row r="1861" spans="6:17" customFormat="1"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  <c r="Q1861" s="58"/>
    </row>
    <row r="1862" spans="6:17" customFormat="1"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  <c r="Q1862" s="58"/>
    </row>
    <row r="1863" spans="6:17" customFormat="1"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  <c r="Q1863" s="58"/>
    </row>
    <row r="1864" spans="6:17" customFormat="1"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  <c r="Q1864" s="58"/>
    </row>
    <row r="1865" spans="6:17" customFormat="1"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  <c r="Q1865" s="58"/>
    </row>
    <row r="1866" spans="6:17" customFormat="1"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  <c r="Q1866" s="58"/>
    </row>
    <row r="1867" spans="6:17" customFormat="1"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  <c r="Q1867" s="58"/>
    </row>
    <row r="1868" spans="6:17" customFormat="1"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  <c r="Q1868" s="58"/>
    </row>
    <row r="1869" spans="6:17" customFormat="1"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</row>
    <row r="1870" spans="6:17" customFormat="1"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  <c r="Q1870" s="58"/>
    </row>
    <row r="1871" spans="6:17" customFormat="1"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  <c r="Q1871" s="58"/>
    </row>
    <row r="1872" spans="6:17" customFormat="1"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</row>
    <row r="1873" spans="6:17" customFormat="1"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</row>
    <row r="1874" spans="6:17" customFormat="1"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</row>
    <row r="1875" spans="6:17" customFormat="1"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</row>
    <row r="1876" spans="6:17" customFormat="1"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</row>
    <row r="1877" spans="6:17" customFormat="1"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</row>
    <row r="1878" spans="6:17" customFormat="1"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</row>
    <row r="1879" spans="6:17" customFormat="1"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</row>
    <row r="1880" spans="6:17" customFormat="1"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</row>
    <row r="1881" spans="6:17" customFormat="1"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</row>
    <row r="1882" spans="6:17" customFormat="1"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</row>
    <row r="1883" spans="6:17" customFormat="1"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</row>
    <row r="1884" spans="6:17" customFormat="1"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</row>
    <row r="1885" spans="6:17" customFormat="1"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</row>
    <row r="1886" spans="6:17" customFormat="1"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</row>
    <row r="1887" spans="6:17" customFormat="1"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</row>
    <row r="1888" spans="6:17" customFormat="1"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</row>
    <row r="1889" spans="6:17" customFormat="1"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</row>
    <row r="1890" spans="6:17" customFormat="1"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</row>
    <row r="1891" spans="6:17" customFormat="1"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</row>
    <row r="1892" spans="6:17" customFormat="1"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</row>
    <row r="1893" spans="6:17" customFormat="1"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</row>
    <row r="1894" spans="6:17" customFormat="1"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</row>
    <row r="1895" spans="6:17" customFormat="1"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</row>
    <row r="1896" spans="6:17" customFormat="1"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</row>
    <row r="1897" spans="6:17" customFormat="1"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</row>
    <row r="1898" spans="6:17" customFormat="1"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</row>
    <row r="1899" spans="6:17" customFormat="1"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</row>
    <row r="1900" spans="6:17" customFormat="1"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</row>
    <row r="1901" spans="6:17" customFormat="1"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</row>
    <row r="1902" spans="6:17" customFormat="1"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</row>
    <row r="1903" spans="6:17" customFormat="1"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</row>
    <row r="1904" spans="6:17" customFormat="1"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</row>
    <row r="1905" spans="6:17" customFormat="1"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</row>
    <row r="1906" spans="6:17" customFormat="1"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</row>
    <row r="1907" spans="6:17" customFormat="1"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</row>
    <row r="1908" spans="6:17" customFormat="1"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</row>
    <row r="1909" spans="6:17" customFormat="1"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</row>
    <row r="1910" spans="6:17" customFormat="1"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</row>
    <row r="1911" spans="6:17" customFormat="1"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</row>
    <row r="1912" spans="6:17" customFormat="1"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</row>
    <row r="1913" spans="6:17" customFormat="1"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</row>
    <row r="1914" spans="6:17" customFormat="1"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</row>
    <row r="1915" spans="6:17" customFormat="1"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</row>
    <row r="1916" spans="6:17" customFormat="1"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</row>
    <row r="1917" spans="6:17" customFormat="1"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</row>
    <row r="1918" spans="6:17" customFormat="1"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</row>
    <row r="1919" spans="6:17" customFormat="1"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</row>
    <row r="1920" spans="6:17" customFormat="1"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</row>
    <row r="1921" spans="6:17" customFormat="1"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</row>
    <row r="1922" spans="6:17" customFormat="1"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</row>
    <row r="1923" spans="6:17" customFormat="1"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</row>
    <row r="1924" spans="6:17" customFormat="1"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</row>
    <row r="1925" spans="6:17" customFormat="1"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</row>
    <row r="1926" spans="6:17" customFormat="1"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</row>
    <row r="1927" spans="6:17" customFormat="1"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</row>
    <row r="1928" spans="6:17" customFormat="1"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</row>
    <row r="1929" spans="6:17" customFormat="1"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</row>
    <row r="1930" spans="6:17" customFormat="1"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</row>
    <row r="1931" spans="6:17" customFormat="1"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</row>
    <row r="1932" spans="6:17" customFormat="1"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</row>
    <row r="1933" spans="6:17" customFormat="1"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</row>
    <row r="1934" spans="6:17" customFormat="1"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</row>
    <row r="1935" spans="6:17" customFormat="1"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</row>
    <row r="1936" spans="6:17" customFormat="1"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</row>
    <row r="1937" spans="6:17" customFormat="1"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</row>
    <row r="1938" spans="6:17" customFormat="1"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</row>
    <row r="1939" spans="6:17" customFormat="1"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</row>
    <row r="1940" spans="6:17" customFormat="1"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</row>
    <row r="1941" spans="6:17" customFormat="1"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</row>
    <row r="1942" spans="6:17" customFormat="1"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</row>
    <row r="1943" spans="6:17" customFormat="1"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</row>
    <row r="1944" spans="6:17" customFormat="1"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</row>
    <row r="1945" spans="6:17" customFormat="1"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</row>
    <row r="1946" spans="6:17" customFormat="1"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</row>
    <row r="1947" spans="6:17" customFormat="1"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</row>
    <row r="1948" spans="6:17" customFormat="1"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</row>
    <row r="1949" spans="6:17" customFormat="1"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</row>
    <row r="1950" spans="6:17" customFormat="1"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</row>
    <row r="1951" spans="6:17" customFormat="1"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</row>
    <row r="1952" spans="6:17" customFormat="1"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</row>
    <row r="1953" spans="6:17" customFormat="1"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</row>
    <row r="1954" spans="6:17" customFormat="1"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</row>
    <row r="1955" spans="6:17" customFormat="1"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</row>
    <row r="1956" spans="6:17" customFormat="1"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</row>
    <row r="1957" spans="6:17" customFormat="1"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</row>
    <row r="1958" spans="6:17" customFormat="1"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</row>
    <row r="1959" spans="6:17" customFormat="1"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</row>
    <row r="1960" spans="6:17" customFormat="1"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</row>
    <row r="1961" spans="6:17" customFormat="1"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</row>
    <row r="1962" spans="6:17" customFormat="1"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</row>
    <row r="1963" spans="6:17" customFormat="1"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</row>
    <row r="1964" spans="6:17" customFormat="1"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</row>
    <row r="1965" spans="6:17" customFormat="1"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</row>
    <row r="1966" spans="6:17" customFormat="1"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</row>
    <row r="1967" spans="6:17" customFormat="1"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</row>
    <row r="1968" spans="6:17" customFormat="1"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</row>
    <row r="1969" spans="6:17" customFormat="1"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</row>
    <row r="1970" spans="6:17" customFormat="1"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</row>
    <row r="1971" spans="6:17" customFormat="1"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</row>
    <row r="1972" spans="6:17" customFormat="1"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</row>
    <row r="1973" spans="6:17" customFormat="1"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</row>
    <row r="1974" spans="6:17" customFormat="1"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</row>
    <row r="1975" spans="6:17" customFormat="1"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</row>
    <row r="1976" spans="6:17" customFormat="1"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</row>
    <row r="1977" spans="6:17" customFormat="1"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</row>
    <row r="1978" spans="6:17" customFormat="1"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</row>
    <row r="1979" spans="6:17" customFormat="1"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</row>
    <row r="1980" spans="6:17" customFormat="1"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</row>
    <row r="1981" spans="6:17" customFormat="1"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</row>
    <row r="1982" spans="6:17" customFormat="1"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</row>
    <row r="1983" spans="6:17" customFormat="1"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</row>
    <row r="1984" spans="6:17" customFormat="1"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</row>
    <row r="1985" spans="6:17" customFormat="1"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</row>
    <row r="1986" spans="6:17" customFormat="1"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</row>
    <row r="1987" spans="6:17" customFormat="1"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</row>
    <row r="1988" spans="6:17" customFormat="1"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</row>
    <row r="1989" spans="6:17" customFormat="1"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</row>
    <row r="1990" spans="6:17" customFormat="1"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</row>
    <row r="1991" spans="6:17" customFormat="1"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</row>
    <row r="1992" spans="6:17" customFormat="1"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</row>
    <row r="1993" spans="6:17" customFormat="1"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</row>
    <row r="1994" spans="6:17" customFormat="1"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</row>
    <row r="1995" spans="6:17" customFormat="1"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</row>
    <row r="1996" spans="6:17" customFormat="1"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</row>
    <row r="1997" spans="6:17" customFormat="1"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</row>
    <row r="1998" spans="6:17" customFormat="1"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</row>
    <row r="1999" spans="6:17" customFormat="1"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</row>
    <row r="2000" spans="6:17" customFormat="1"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</row>
    <row r="2001" spans="6:17" customFormat="1"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</row>
    <row r="2002" spans="6:17" customFormat="1"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</row>
    <row r="2003" spans="6:17" customFormat="1"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</row>
    <row r="2004" spans="6:17" customFormat="1"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</row>
    <row r="2005" spans="6:17" customFormat="1"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</row>
    <row r="2006" spans="6:17" customFormat="1"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</row>
    <row r="2007" spans="6:17" customFormat="1"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</row>
    <row r="2008" spans="6:17" customFormat="1"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</row>
    <row r="2009" spans="6:17" customFormat="1"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</row>
    <row r="2010" spans="6:17" customFormat="1"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</row>
    <row r="2011" spans="6:17" customFormat="1"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</row>
    <row r="2012" spans="6:17" customFormat="1"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</row>
    <row r="2013" spans="6:17" customFormat="1"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</row>
    <row r="2014" spans="6:17" customFormat="1"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</row>
    <row r="2015" spans="6:17" customFormat="1"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</row>
    <row r="2016" spans="6:17" customFormat="1"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</row>
    <row r="2017" spans="6:17" customFormat="1"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</row>
    <row r="2018" spans="6:17" customFormat="1"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</row>
    <row r="2019" spans="6:17" customFormat="1"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</row>
    <row r="2020" spans="6:17" customFormat="1"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  <c r="Q2020" s="58"/>
    </row>
    <row r="2021" spans="6:17" customFormat="1"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</row>
    <row r="2022" spans="6:17" customFormat="1"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</row>
    <row r="2023" spans="6:17" customFormat="1"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</row>
    <row r="2024" spans="6:17" customFormat="1"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</row>
    <row r="2025" spans="6:17" customFormat="1"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</row>
    <row r="2026" spans="6:17" customFormat="1"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</row>
    <row r="2027" spans="6:17" customFormat="1"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</row>
    <row r="2028" spans="6:17" customFormat="1"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</row>
    <row r="2029" spans="6:17" customFormat="1"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</row>
    <row r="2030" spans="6:17" customFormat="1"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</row>
    <row r="2031" spans="6:17" customFormat="1"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</row>
    <row r="2032" spans="6:17" customFormat="1"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</row>
    <row r="2033" spans="6:17" customFormat="1"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  <c r="Q2033" s="58"/>
    </row>
    <row r="2034" spans="6:17" customFormat="1"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  <c r="Q2034" s="58"/>
    </row>
    <row r="2035" spans="6:17" customFormat="1"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</row>
    <row r="2036" spans="6:17" customFormat="1"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  <c r="Q2036" s="58"/>
    </row>
    <row r="2037" spans="6:17" customFormat="1"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  <c r="Q2037" s="58"/>
    </row>
    <row r="2038" spans="6:17" customFormat="1"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  <c r="Q2038" s="58"/>
    </row>
    <row r="2039" spans="6:17" customFormat="1"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  <c r="Q2039" s="58"/>
    </row>
    <row r="2040" spans="6:17" customFormat="1"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  <c r="Q2040" s="58"/>
    </row>
    <row r="2041" spans="6:17" customFormat="1"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  <c r="Q2041" s="58"/>
    </row>
    <row r="2042" spans="6:17" customFormat="1"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  <c r="Q2042" s="58"/>
    </row>
    <row r="2043" spans="6:17" customFormat="1"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  <c r="Q2043" s="58"/>
    </row>
    <row r="2044" spans="6:17" customFormat="1"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  <c r="Q2044" s="58"/>
    </row>
    <row r="2045" spans="6:17" customFormat="1"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  <c r="Q2045" s="58"/>
    </row>
    <row r="2046" spans="6:17" customFormat="1"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  <c r="Q2046" s="58"/>
    </row>
    <row r="2047" spans="6:17" customFormat="1"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  <c r="Q2047" s="58"/>
    </row>
    <row r="2048" spans="6:17" customFormat="1"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  <c r="Q2048" s="58"/>
    </row>
    <row r="2049" spans="6:17" customFormat="1"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  <c r="Q2049" s="58"/>
    </row>
    <row r="2050" spans="6:17" customFormat="1"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  <c r="Q2050" s="58"/>
    </row>
    <row r="2051" spans="6:17" customFormat="1"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  <c r="Q2051" s="58"/>
    </row>
    <row r="2052" spans="6:17" customFormat="1"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  <c r="Q2052" s="58"/>
    </row>
    <row r="2053" spans="6:17" customFormat="1"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  <c r="Q2053" s="58"/>
    </row>
    <row r="2054" spans="6:17" customFormat="1"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  <c r="Q2054" s="58"/>
    </row>
    <row r="2055" spans="6:17" customFormat="1"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  <c r="Q2055" s="58"/>
    </row>
    <row r="2056" spans="6:17" customFormat="1"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  <c r="Q2056" s="58"/>
    </row>
    <row r="2057" spans="6:17" customFormat="1"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  <c r="Q2057" s="58"/>
    </row>
    <row r="2058" spans="6:17" customFormat="1"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  <c r="Q2058" s="58"/>
    </row>
    <row r="2059" spans="6:17" customFormat="1"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  <c r="Q2059" s="58"/>
    </row>
    <row r="2060" spans="6:17" customFormat="1"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  <c r="Q2060" s="58"/>
    </row>
    <row r="2061" spans="6:17" customFormat="1"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  <c r="Q2061" s="58"/>
    </row>
    <row r="2062" spans="6:17" customFormat="1"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  <c r="Q2062" s="58"/>
    </row>
    <row r="2063" spans="6:17" customFormat="1"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  <c r="Q2063" s="58"/>
    </row>
    <row r="2064" spans="6:17" customFormat="1"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  <c r="Q2064" s="58"/>
    </row>
    <row r="2065" spans="6:17" customFormat="1"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</row>
    <row r="2066" spans="6:17" customFormat="1"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  <c r="Q2066" s="58"/>
    </row>
    <row r="2067" spans="6:17" customFormat="1"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  <c r="Q2067" s="58"/>
    </row>
    <row r="2068" spans="6:17" customFormat="1"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  <c r="Q2068" s="58"/>
    </row>
    <row r="2069" spans="6:17" customFormat="1"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  <c r="Q2069" s="58"/>
    </row>
    <row r="2070" spans="6:17" customFormat="1"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  <c r="Q2070" s="58"/>
    </row>
    <row r="2071" spans="6:17" customFormat="1"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  <c r="Q2071" s="58"/>
    </row>
    <row r="2072" spans="6:17" customFormat="1"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  <c r="Q2072" s="58"/>
    </row>
    <row r="2073" spans="6:17" customFormat="1"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  <c r="Q2073" s="58"/>
    </row>
    <row r="2074" spans="6:17" customFormat="1"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  <c r="Q2074" s="58"/>
    </row>
    <row r="2075" spans="6:17" customFormat="1"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  <c r="Q2075" s="58"/>
    </row>
    <row r="2076" spans="6:17" customFormat="1"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  <c r="Q2076" s="58"/>
    </row>
    <row r="2077" spans="6:17" customFormat="1"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  <c r="Q2077" s="58"/>
    </row>
    <row r="2078" spans="6:17" customFormat="1"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  <c r="Q2078" s="58"/>
    </row>
    <row r="2079" spans="6:17" customFormat="1"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  <c r="Q2079" s="58"/>
    </row>
    <row r="2080" spans="6:17" customFormat="1"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  <c r="Q2080" s="58"/>
    </row>
    <row r="2081" spans="6:17" customFormat="1"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  <c r="Q2081" s="58"/>
    </row>
    <row r="2082" spans="6:17" customFormat="1"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  <c r="Q2082" s="58"/>
    </row>
    <row r="2083" spans="6:17" customFormat="1"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  <c r="Q2083" s="58"/>
    </row>
    <row r="2084" spans="6:17" customFormat="1"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  <c r="Q2084" s="58"/>
    </row>
    <row r="2085" spans="6:17" customFormat="1"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  <c r="Q2085" s="58"/>
    </row>
    <row r="2086" spans="6:17" customFormat="1"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  <c r="Q2086" s="58"/>
    </row>
    <row r="2087" spans="6:17" customFormat="1"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  <c r="Q2087" s="58"/>
    </row>
    <row r="2088" spans="6:17" customFormat="1"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  <c r="Q2088" s="58"/>
    </row>
    <row r="2089" spans="6:17" customFormat="1"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  <c r="Q2089" s="58"/>
    </row>
    <row r="2090" spans="6:17" customFormat="1"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  <c r="Q2090" s="58"/>
    </row>
    <row r="2091" spans="6:17" customFormat="1"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  <c r="Q2091" s="58"/>
    </row>
    <row r="2092" spans="6:17" customFormat="1"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  <c r="Q2092" s="58"/>
    </row>
    <row r="2093" spans="6:17" customFormat="1"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  <c r="Q2093" s="58"/>
    </row>
    <row r="2094" spans="6:17" customFormat="1"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  <c r="Q2094" s="58"/>
    </row>
    <row r="2095" spans="6:17" customFormat="1"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  <c r="Q2095" s="58"/>
    </row>
    <row r="2096" spans="6:17" customFormat="1"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  <c r="Q2096" s="58"/>
    </row>
    <row r="2097" spans="6:17" customFormat="1"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  <c r="Q2097" s="58"/>
    </row>
    <row r="2098" spans="6:17" customFormat="1"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  <c r="Q2098" s="58"/>
    </row>
    <row r="2099" spans="6:17" customFormat="1"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  <c r="Q2099" s="58"/>
    </row>
    <row r="2100" spans="6:17" customFormat="1"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  <c r="Q2100" s="58"/>
    </row>
    <row r="2101" spans="6:17" customFormat="1"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  <c r="Q2101" s="58"/>
    </row>
    <row r="2102" spans="6:17" customFormat="1"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  <c r="Q2102" s="58"/>
    </row>
    <row r="2103" spans="6:17" customFormat="1"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  <c r="Q2103" s="58"/>
    </row>
    <row r="2104" spans="6:17" customFormat="1"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</row>
    <row r="2105" spans="6:17" customFormat="1"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</row>
    <row r="2106" spans="6:17" customFormat="1"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</row>
    <row r="2107" spans="6:17" customFormat="1"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</row>
    <row r="2108" spans="6:17" customFormat="1"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</row>
    <row r="2109" spans="6:17" customFormat="1"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</row>
    <row r="2110" spans="6:17" customFormat="1"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</row>
    <row r="2111" spans="6:17" customFormat="1"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</row>
    <row r="2112" spans="6:17" customFormat="1"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</row>
    <row r="2113" spans="6:17" customFormat="1"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</row>
    <row r="2114" spans="6:17" customFormat="1"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</row>
    <row r="2115" spans="6:17" customFormat="1"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</row>
    <row r="2116" spans="6:17" customFormat="1"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</row>
    <row r="2117" spans="6:17" customFormat="1"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</row>
    <row r="2118" spans="6:17" customFormat="1"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</row>
    <row r="2119" spans="6:17" customFormat="1"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</row>
    <row r="2120" spans="6:17" customFormat="1"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</row>
    <row r="2121" spans="6:17" customFormat="1"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</row>
    <row r="2122" spans="6:17" customFormat="1"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</row>
    <row r="2123" spans="6:17" customFormat="1"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</row>
    <row r="2124" spans="6:17" customFormat="1"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</row>
    <row r="2125" spans="6:17" customFormat="1"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</row>
    <row r="2126" spans="6:17" customFormat="1"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</row>
    <row r="2127" spans="6:17" customFormat="1"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</row>
    <row r="2128" spans="6:17" customFormat="1"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</row>
    <row r="2129" spans="6:17" customFormat="1"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</row>
    <row r="2130" spans="6:17" customFormat="1"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</row>
    <row r="2131" spans="6:17" customFormat="1"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  <c r="Q2131" s="58"/>
    </row>
    <row r="2132" spans="6:17" customFormat="1"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  <c r="Q2132" s="58"/>
    </row>
    <row r="2133" spans="6:17" customFormat="1"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  <c r="Q2133" s="58"/>
    </row>
    <row r="2134" spans="6:17" customFormat="1"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  <c r="Q2134" s="58"/>
    </row>
    <row r="2135" spans="6:17" customFormat="1"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  <c r="Q2135" s="58"/>
    </row>
    <row r="2136" spans="6:17" customFormat="1"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  <c r="Q2136" s="58"/>
    </row>
    <row r="2137" spans="6:17" customFormat="1"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  <c r="Q2137" s="58"/>
    </row>
    <row r="2138" spans="6:17" customFormat="1"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  <c r="Q2138" s="58"/>
    </row>
    <row r="2139" spans="6:17" customFormat="1"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  <c r="Q2139" s="58"/>
    </row>
    <row r="2140" spans="6:17" customFormat="1"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  <c r="Q2140" s="58"/>
    </row>
    <row r="2141" spans="6:17" customFormat="1"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  <c r="Q2141" s="58"/>
    </row>
    <row r="2142" spans="6:17" customFormat="1"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  <c r="Q2142" s="58"/>
    </row>
    <row r="2143" spans="6:17" customFormat="1"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  <c r="Q2143" s="58"/>
    </row>
    <row r="2144" spans="6:17" customFormat="1"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  <c r="Q2144" s="58"/>
    </row>
    <row r="2145" spans="6:17" customFormat="1"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  <c r="Q2145" s="58"/>
    </row>
    <row r="2146" spans="6:17" customFormat="1"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  <c r="Q2146" s="58"/>
    </row>
    <row r="2147" spans="6:17" customFormat="1"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  <c r="Q2147" s="58"/>
    </row>
    <row r="2148" spans="6:17" customFormat="1"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  <c r="Q2148" s="58"/>
    </row>
    <row r="2149" spans="6:17" customFormat="1"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  <c r="Q2149" s="58"/>
    </row>
    <row r="2150" spans="6:17" customFormat="1"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  <c r="Q2150" s="58"/>
    </row>
    <row r="2151" spans="6:17" customFormat="1"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  <c r="Q2151" s="58"/>
    </row>
    <row r="2152" spans="6:17" customFormat="1"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  <c r="Q2152" s="58"/>
    </row>
    <row r="2153" spans="6:17" customFormat="1"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  <c r="Q2153" s="58"/>
    </row>
    <row r="2154" spans="6:17" customFormat="1"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  <c r="Q2154" s="58"/>
    </row>
    <row r="2155" spans="6:17" customFormat="1"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  <c r="Q2155" s="58"/>
    </row>
    <row r="2156" spans="6:17" customFormat="1"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  <c r="Q2156" s="58"/>
    </row>
    <row r="2157" spans="6:17" customFormat="1"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  <c r="Q2157" s="58"/>
    </row>
    <row r="2158" spans="6:17" customFormat="1"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  <c r="Q2158" s="58"/>
    </row>
    <row r="2159" spans="6:17" customFormat="1"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  <c r="Q2159" s="58"/>
    </row>
    <row r="2160" spans="6:17" customFormat="1"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  <c r="Q2160" s="58"/>
    </row>
    <row r="2161" spans="6:17" customFormat="1"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  <c r="Q2161" s="58"/>
    </row>
    <row r="2162" spans="6:17" customFormat="1"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  <c r="Q2162" s="58"/>
    </row>
    <row r="2163" spans="6:17" customFormat="1"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</row>
    <row r="2164" spans="6:17" customFormat="1"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  <c r="Q2164" s="58"/>
    </row>
    <row r="2165" spans="6:17" customFormat="1"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  <c r="Q2165" s="58"/>
    </row>
    <row r="2166" spans="6:17" customFormat="1"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  <c r="Q2166" s="58"/>
    </row>
    <row r="2167" spans="6:17" customFormat="1"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  <c r="Q2167" s="58"/>
    </row>
    <row r="2168" spans="6:17" customFormat="1"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  <c r="Q2168" s="58"/>
    </row>
    <row r="2169" spans="6:17" customFormat="1"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  <c r="Q2169" s="58"/>
    </row>
    <row r="2170" spans="6:17" customFormat="1"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  <c r="Q2170" s="58"/>
    </row>
    <row r="2171" spans="6:17" customFormat="1"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  <c r="Q2171" s="58"/>
    </row>
    <row r="2172" spans="6:17" customFormat="1"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  <c r="Q2172" s="58"/>
    </row>
    <row r="2173" spans="6:17" customFormat="1"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  <c r="Q2173" s="58"/>
    </row>
    <row r="2174" spans="6:17" customFormat="1"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  <c r="Q2174" s="58"/>
    </row>
    <row r="2175" spans="6:17" customFormat="1"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  <c r="Q2175" s="58"/>
    </row>
    <row r="2176" spans="6:17" customFormat="1"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  <c r="Q2176" s="58"/>
    </row>
    <row r="2177" spans="6:17" customFormat="1"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  <c r="Q2177" s="58"/>
    </row>
    <row r="2178" spans="6:17" customFormat="1"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  <c r="Q2178" s="58"/>
    </row>
    <row r="2179" spans="6:17" customFormat="1"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  <c r="Q2179" s="58"/>
    </row>
    <row r="2180" spans="6:17" customFormat="1"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  <c r="Q2180" s="58"/>
    </row>
    <row r="2181" spans="6:17" customFormat="1"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  <c r="Q2181" s="58"/>
    </row>
    <row r="2182" spans="6:17" customFormat="1"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</row>
    <row r="2183" spans="6:17" customFormat="1"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  <c r="Q2183" s="58"/>
    </row>
    <row r="2184" spans="6:17" customFormat="1"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  <c r="Q2184" s="58"/>
    </row>
    <row r="2185" spans="6:17" customFormat="1"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  <c r="Q2185" s="58"/>
    </row>
    <row r="2186" spans="6:17" customFormat="1"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  <c r="Q2186" s="58"/>
    </row>
    <row r="2187" spans="6:17" customFormat="1"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  <c r="Q2187" s="58"/>
    </row>
    <row r="2188" spans="6:17" customFormat="1"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  <c r="Q2188" s="58"/>
    </row>
    <row r="2189" spans="6:17" customFormat="1"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</row>
    <row r="2190" spans="6:17" customFormat="1"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</row>
    <row r="2191" spans="6:17" customFormat="1"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</row>
    <row r="2192" spans="6:17" customFormat="1"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</row>
    <row r="2193" spans="6:17" customFormat="1"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</row>
    <row r="2194" spans="6:17" customFormat="1"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</row>
    <row r="2195" spans="6:17" customFormat="1"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</row>
    <row r="2196" spans="6:17" customFormat="1"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</row>
    <row r="2197" spans="6:17" customFormat="1"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</row>
    <row r="2198" spans="6:17" customFormat="1"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</row>
    <row r="2199" spans="6:17" customFormat="1"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</row>
    <row r="2200" spans="6:17" customFormat="1"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</row>
    <row r="2201" spans="6:17" customFormat="1"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</row>
    <row r="2202" spans="6:17" customFormat="1"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</row>
    <row r="2203" spans="6:17" customFormat="1"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</row>
    <row r="2204" spans="6:17" customFormat="1"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</row>
    <row r="2205" spans="6:17" customFormat="1"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</row>
    <row r="2206" spans="6:17" customFormat="1"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</row>
    <row r="2207" spans="6:17" customFormat="1"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</row>
    <row r="2208" spans="6:17" customFormat="1"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</row>
    <row r="2209" spans="6:17" customFormat="1"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</row>
    <row r="2210" spans="6:17" customFormat="1"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</row>
    <row r="2211" spans="6:17" customFormat="1"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</row>
    <row r="2212" spans="6:17" customFormat="1"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</row>
    <row r="2213" spans="6:17" customFormat="1"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</row>
    <row r="2214" spans="6:17" customFormat="1"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</row>
    <row r="2215" spans="6:17" customFormat="1"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</row>
    <row r="2216" spans="6:17" customFormat="1"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</row>
    <row r="2217" spans="6:17" customFormat="1"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</row>
    <row r="2218" spans="6:17" customFormat="1"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</row>
    <row r="2219" spans="6:17" customFormat="1"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</row>
    <row r="2220" spans="6:17" customFormat="1"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</row>
    <row r="2221" spans="6:17" customFormat="1"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</row>
    <row r="2222" spans="6:17" customFormat="1"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</row>
    <row r="2223" spans="6:17" customFormat="1"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</row>
    <row r="2224" spans="6:17" customFormat="1"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</row>
    <row r="2225" spans="6:17" customFormat="1"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</row>
    <row r="2226" spans="6:17" customFormat="1"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</row>
    <row r="2227" spans="6:17" customFormat="1"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</row>
    <row r="2228" spans="6:17" customFormat="1"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</row>
    <row r="2229" spans="6:17" customFormat="1"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</row>
    <row r="2230" spans="6:17" customFormat="1"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</row>
    <row r="2231" spans="6:17" customFormat="1"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</row>
    <row r="2232" spans="6:17" customFormat="1"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</row>
    <row r="2233" spans="6:17" customFormat="1"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</row>
    <row r="2234" spans="6:17" customFormat="1"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</row>
    <row r="2235" spans="6:17" customFormat="1"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</row>
    <row r="2236" spans="6:17" customFormat="1"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</row>
    <row r="2237" spans="6:17" customFormat="1"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</row>
    <row r="2238" spans="6:17" customFormat="1"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</row>
    <row r="2239" spans="6:17" customFormat="1"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</row>
    <row r="2240" spans="6:17" customFormat="1"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</row>
    <row r="2241" spans="6:17" customFormat="1"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</row>
    <row r="2242" spans="6:17" customFormat="1"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</row>
    <row r="2243" spans="6:17" customFormat="1"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</row>
    <row r="2244" spans="6:17" customFormat="1"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</row>
    <row r="2245" spans="6:17" customFormat="1"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</row>
    <row r="2246" spans="6:17" customFormat="1"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</row>
    <row r="2247" spans="6:17" customFormat="1"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</row>
    <row r="2248" spans="6:17" customFormat="1"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</row>
    <row r="2249" spans="6:17" customFormat="1"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</row>
    <row r="2250" spans="6:17" customFormat="1"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</row>
    <row r="2251" spans="6:17" customFormat="1"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</row>
    <row r="2252" spans="6:17" customFormat="1"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</row>
    <row r="2253" spans="6:17" customFormat="1"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</row>
    <row r="2254" spans="6:17" customFormat="1"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</row>
    <row r="2255" spans="6:17" customFormat="1"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</row>
    <row r="2256" spans="6:17" customFormat="1"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</row>
    <row r="2257" spans="6:17" customFormat="1"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</row>
    <row r="2258" spans="6:17" customFormat="1"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</row>
    <row r="2259" spans="6:17" customFormat="1"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</row>
    <row r="2260" spans="6:17" customFormat="1"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</row>
    <row r="2261" spans="6:17" customFormat="1"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</row>
    <row r="2262" spans="6:17" customFormat="1"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</row>
    <row r="2263" spans="6:17" customFormat="1"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</row>
    <row r="2264" spans="6:17" customFormat="1"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</row>
    <row r="2265" spans="6:17" customFormat="1"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</row>
    <row r="2266" spans="6:17" customFormat="1"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</row>
    <row r="2267" spans="6:17" customFormat="1"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</row>
    <row r="2268" spans="6:17" customFormat="1"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</row>
    <row r="2269" spans="6:17" customFormat="1"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</row>
    <row r="2270" spans="6:17" customFormat="1"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</row>
    <row r="2271" spans="6:17" customFormat="1"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</row>
    <row r="2272" spans="6:17" customFormat="1"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</row>
    <row r="2273" spans="6:17" customFormat="1"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</row>
    <row r="2274" spans="6:17" customFormat="1"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</row>
    <row r="2275" spans="6:17" customFormat="1"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</row>
    <row r="2276" spans="6:17" customFormat="1"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</row>
    <row r="2277" spans="6:17" customFormat="1"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</row>
    <row r="2278" spans="6:17" customFormat="1"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</row>
    <row r="2279" spans="6:17" customFormat="1"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</row>
    <row r="2280" spans="6:17" customFormat="1"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</row>
    <row r="2281" spans="6:17" customFormat="1"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</row>
    <row r="2282" spans="6:17" customFormat="1"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</row>
    <row r="2283" spans="6:17" customFormat="1"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</row>
    <row r="2284" spans="6:17" customFormat="1"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</row>
    <row r="2285" spans="6:17" customFormat="1"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</row>
    <row r="2286" spans="6:17" customFormat="1"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</row>
    <row r="2287" spans="6:17" customFormat="1"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</row>
    <row r="2288" spans="6:17" customFormat="1"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</row>
    <row r="2289" spans="6:17" customFormat="1"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</row>
    <row r="2290" spans="6:17" customFormat="1"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</row>
    <row r="2291" spans="6:17" customFormat="1"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</row>
    <row r="2292" spans="6:17" customFormat="1"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</row>
    <row r="2293" spans="6:17" customFormat="1"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</row>
    <row r="2294" spans="6:17" customFormat="1"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</row>
    <row r="2295" spans="6:17" customFormat="1"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</row>
    <row r="2296" spans="6:17" customFormat="1"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</row>
    <row r="2297" spans="6:17" customFormat="1"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</row>
    <row r="2298" spans="6:17" customFormat="1"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</row>
    <row r="2299" spans="6:17" customFormat="1"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</row>
    <row r="2300" spans="6:17" customFormat="1"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</row>
    <row r="2301" spans="6:17" customFormat="1"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</row>
    <row r="2302" spans="6:17" customFormat="1"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</row>
    <row r="2303" spans="6:17" customFormat="1"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</row>
    <row r="2304" spans="6:17" customFormat="1"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</row>
    <row r="2305" spans="6:17" customFormat="1"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</row>
    <row r="2306" spans="6:17" customFormat="1"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</row>
    <row r="2307" spans="6:17" customFormat="1"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</row>
    <row r="2308" spans="6:17" customFormat="1"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</row>
    <row r="2309" spans="6:17" customFormat="1"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</row>
    <row r="2310" spans="6:17" customFormat="1"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</row>
    <row r="2311" spans="6:17" customFormat="1"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</row>
    <row r="2312" spans="6:17" customFormat="1"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</row>
    <row r="2313" spans="6:17" customFormat="1"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</row>
    <row r="2314" spans="6:17" customFormat="1"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</row>
    <row r="2315" spans="6:17" customFormat="1"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</row>
    <row r="2316" spans="6:17" customFormat="1"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</row>
    <row r="2317" spans="6:17" customFormat="1"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</row>
    <row r="2318" spans="6:17" customFormat="1"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</row>
    <row r="2319" spans="6:17" customFormat="1"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</row>
    <row r="2320" spans="6:17" customFormat="1"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</row>
    <row r="2321" spans="6:17" customFormat="1"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</row>
    <row r="2322" spans="6:17" customFormat="1"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</row>
    <row r="2323" spans="6:17" customFormat="1"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</row>
    <row r="2324" spans="6:17" customFormat="1"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</row>
    <row r="2325" spans="6:17" customFormat="1"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</row>
    <row r="2326" spans="6:17" customFormat="1"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</row>
    <row r="2327" spans="6:17" customFormat="1"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</row>
    <row r="2328" spans="6:17" customFormat="1"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</row>
    <row r="2329" spans="6:17" customFormat="1"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</row>
    <row r="2330" spans="6:17" customFormat="1"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</row>
    <row r="2331" spans="6:17" customFormat="1"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</row>
    <row r="2332" spans="6:17" customFormat="1"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</row>
    <row r="2333" spans="6:17" customFormat="1"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</row>
    <row r="2334" spans="6:17" customFormat="1"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</row>
    <row r="2335" spans="6:17" customFormat="1"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</row>
    <row r="2336" spans="6:17" customFormat="1"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</row>
    <row r="2337" spans="6:17" customFormat="1"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</row>
    <row r="2338" spans="6:17" customFormat="1"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</row>
    <row r="2339" spans="6:17" customFormat="1"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</row>
    <row r="2340" spans="6:17" customFormat="1"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</row>
    <row r="2341" spans="6:17" customFormat="1"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</row>
    <row r="2342" spans="6:17" customFormat="1"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</row>
    <row r="2343" spans="6:17" customFormat="1"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</row>
    <row r="2344" spans="6:17" customFormat="1"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</row>
    <row r="2345" spans="6:17" customFormat="1"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</row>
    <row r="2346" spans="6:17" customFormat="1"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</row>
    <row r="2347" spans="6:17" customFormat="1"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</row>
    <row r="2348" spans="6:17" customFormat="1"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</row>
    <row r="2349" spans="6:17" customFormat="1"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</row>
    <row r="2350" spans="6:17" customFormat="1"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</row>
    <row r="2351" spans="6:17" customFormat="1"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</row>
    <row r="2352" spans="6:17" customFormat="1"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</row>
    <row r="2353" spans="6:17" customFormat="1"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</row>
    <row r="2354" spans="6:17" customFormat="1"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</row>
    <row r="2355" spans="6:17" customFormat="1"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</row>
    <row r="2356" spans="6:17" customFormat="1"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</row>
    <row r="2357" spans="6:17" customFormat="1"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</row>
    <row r="2358" spans="6:17" customFormat="1"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</row>
    <row r="2359" spans="6:17" customFormat="1"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</row>
    <row r="2360" spans="6:17" customFormat="1"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</row>
    <row r="2361" spans="6:17" customFormat="1"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</row>
    <row r="2362" spans="6:17" customFormat="1"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</row>
    <row r="2363" spans="6:17" customFormat="1"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</row>
    <row r="2364" spans="6:17" customFormat="1"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</row>
    <row r="2365" spans="6:17" customFormat="1"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</row>
    <row r="2366" spans="6:17" customFormat="1"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</row>
    <row r="2367" spans="6:17" customFormat="1"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</row>
    <row r="2368" spans="6:17" customFormat="1"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</row>
    <row r="2369" spans="6:17" customFormat="1"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</row>
    <row r="2370" spans="6:17" customFormat="1"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</row>
    <row r="2371" spans="6:17" customFormat="1"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</row>
    <row r="2372" spans="6:17" customFormat="1"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</row>
    <row r="2373" spans="6:17" customFormat="1"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</row>
    <row r="2374" spans="6:17" customFormat="1"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</row>
    <row r="2375" spans="6:17" customFormat="1"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</row>
    <row r="2376" spans="6:17" customFormat="1"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</row>
    <row r="2377" spans="6:17" customFormat="1"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</row>
    <row r="2378" spans="6:17" customFormat="1"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</row>
    <row r="2379" spans="6:17" customFormat="1"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</row>
    <row r="2380" spans="6:17" customFormat="1"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</row>
    <row r="2381" spans="6:17" customFormat="1"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</row>
    <row r="2382" spans="6:17" customFormat="1"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</row>
    <row r="2383" spans="6:17" customFormat="1"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</row>
    <row r="2384" spans="6:17" customFormat="1"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</row>
    <row r="2385" spans="6:17" customFormat="1"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</row>
    <row r="2386" spans="6:17" customFormat="1"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</row>
    <row r="2387" spans="6:17" customFormat="1"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</row>
    <row r="2388" spans="6:17" customFormat="1"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</row>
    <row r="2389" spans="6:17" customFormat="1"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</row>
    <row r="2390" spans="6:17" customFormat="1"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</row>
    <row r="2391" spans="6:17" customFormat="1"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</row>
    <row r="2392" spans="6:17" customFormat="1"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</row>
    <row r="2393" spans="6:17" customFormat="1"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</row>
    <row r="2394" spans="6:17" customFormat="1"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</row>
    <row r="2395" spans="6:17" customFormat="1"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</row>
    <row r="2396" spans="6:17" customFormat="1"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</row>
    <row r="2397" spans="6:17" customFormat="1"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</row>
    <row r="2398" spans="6:17" customFormat="1"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</row>
    <row r="2399" spans="6:17" customFormat="1"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</row>
    <row r="2400" spans="6:17" customFormat="1"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</row>
    <row r="2401" spans="6:17" customFormat="1"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</row>
    <row r="2402" spans="6:17" customFormat="1"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</row>
    <row r="2403" spans="6:17" customFormat="1"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</row>
    <row r="2404" spans="6:17" customFormat="1"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</row>
    <row r="2405" spans="6:17" customFormat="1"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</row>
    <row r="2406" spans="6:17" customFormat="1"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</row>
    <row r="2407" spans="6:17" customFormat="1"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</row>
    <row r="2408" spans="6:17" customFormat="1"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</row>
    <row r="2409" spans="6:17" customFormat="1"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</row>
    <row r="2410" spans="6:17" customFormat="1"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</row>
    <row r="2411" spans="6:17" customFormat="1"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</row>
    <row r="2412" spans="6:17" customFormat="1"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</row>
    <row r="2413" spans="6:17" customFormat="1"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</row>
    <row r="2414" spans="6:17" customFormat="1"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</row>
    <row r="2415" spans="6:17" customFormat="1"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</row>
    <row r="2416" spans="6:17" customFormat="1"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</row>
    <row r="2417" spans="6:17" customFormat="1"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</row>
    <row r="2418" spans="6:17" customFormat="1"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</row>
    <row r="2419" spans="6:17" customFormat="1"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</row>
    <row r="2420" spans="6:17" customFormat="1"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</row>
    <row r="2421" spans="6:17" customFormat="1"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</row>
    <row r="2422" spans="6:17" customFormat="1"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</row>
    <row r="2423" spans="6:17" customFormat="1"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</row>
    <row r="2424" spans="6:17" customFormat="1"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</row>
    <row r="2425" spans="6:17" customFormat="1"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</row>
    <row r="2426" spans="6:17" customFormat="1"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</row>
    <row r="2427" spans="6:17" customFormat="1"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</row>
    <row r="2428" spans="6:17" customFormat="1"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</row>
    <row r="2429" spans="6:17" customFormat="1"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</row>
    <row r="2430" spans="6:17" customFormat="1"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</row>
    <row r="2431" spans="6:17" customFormat="1"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</row>
    <row r="2432" spans="6:17" customFormat="1"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</row>
    <row r="2433" spans="6:17" customFormat="1"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</row>
    <row r="2434" spans="6:17" customFormat="1"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</row>
    <row r="2435" spans="6:17" customFormat="1"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</row>
    <row r="2436" spans="6:17" customFormat="1"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</row>
    <row r="2437" spans="6:17" customFormat="1"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</row>
    <row r="2438" spans="6:17" customFormat="1"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</row>
    <row r="2439" spans="6:17" customFormat="1"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</row>
    <row r="2440" spans="6:17" customFormat="1"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</row>
    <row r="2441" spans="6:17" customFormat="1"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</row>
    <row r="2442" spans="6:17" customFormat="1"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</row>
    <row r="2443" spans="6:17" customFormat="1"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</row>
    <row r="2444" spans="6:17" customFormat="1"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</row>
    <row r="2445" spans="6:17" customFormat="1"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</row>
    <row r="2446" spans="6:17" customFormat="1"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</row>
    <row r="2447" spans="6:17" customFormat="1"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</row>
    <row r="2448" spans="6:17" customFormat="1"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</row>
    <row r="2449" spans="6:17" customFormat="1"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</row>
    <row r="2450" spans="6:17" customFormat="1"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</row>
    <row r="2451" spans="6:17" customFormat="1"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</row>
    <row r="2452" spans="6:17" customFormat="1"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</row>
    <row r="2453" spans="6:17" customFormat="1"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</row>
    <row r="2454" spans="6:17" customFormat="1"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</row>
    <row r="2455" spans="6:17" customFormat="1"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</row>
    <row r="2456" spans="6:17" customFormat="1"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</row>
    <row r="2457" spans="6:17" customFormat="1"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</row>
    <row r="2458" spans="6:17" customFormat="1"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</row>
    <row r="2459" spans="6:17" customFormat="1"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</row>
    <row r="2460" spans="6:17" customFormat="1"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</row>
    <row r="2461" spans="6:17" customFormat="1"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</row>
    <row r="2462" spans="6:17" customFormat="1"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</row>
    <row r="2463" spans="6:17" customFormat="1"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</row>
    <row r="2464" spans="6:17" customFormat="1"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</row>
    <row r="2465" spans="6:17" customFormat="1"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</row>
    <row r="2466" spans="6:17" customFormat="1"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</row>
    <row r="2467" spans="6:17" customFormat="1"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</row>
    <row r="2468" spans="6:17" customFormat="1"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</row>
    <row r="2469" spans="6:17" customFormat="1"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</row>
    <row r="2470" spans="6:17" customFormat="1"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</row>
    <row r="2471" spans="6:17" customFormat="1"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</row>
    <row r="2472" spans="6:17" customFormat="1"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</row>
    <row r="2473" spans="6:17" customFormat="1"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</row>
    <row r="2474" spans="6:17" customFormat="1"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</row>
    <row r="2475" spans="6:17" customFormat="1"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</row>
    <row r="2476" spans="6:17" customFormat="1"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</row>
    <row r="2477" spans="6:17" customFormat="1"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</row>
    <row r="2478" spans="6:17" customFormat="1"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</row>
    <row r="2479" spans="6:17" customFormat="1"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</row>
    <row r="2480" spans="6:17" customFormat="1"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</row>
    <row r="2481" spans="6:17" customFormat="1"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</row>
    <row r="2482" spans="6:17" customFormat="1"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</row>
    <row r="2483" spans="6:17" customFormat="1"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</row>
    <row r="2484" spans="6:17" customFormat="1"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</row>
    <row r="2485" spans="6:17" customFormat="1"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</row>
    <row r="2486" spans="6:17" customFormat="1"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</row>
    <row r="2487" spans="6:17" customFormat="1"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</row>
    <row r="2488" spans="6:17" customFormat="1"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</row>
    <row r="2489" spans="6:17" customFormat="1"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</row>
    <row r="2490" spans="6:17" customFormat="1"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</row>
    <row r="2491" spans="6:17" customFormat="1"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</row>
    <row r="2492" spans="6:17" customFormat="1"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</row>
    <row r="2493" spans="6:17" customFormat="1"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</row>
    <row r="2494" spans="6:17" customFormat="1"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</row>
    <row r="2495" spans="6:17" customFormat="1"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</row>
    <row r="2496" spans="6:17" customFormat="1"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</row>
    <row r="2497" spans="6:17" customFormat="1"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</row>
    <row r="2498" spans="6:17" customFormat="1"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</row>
    <row r="2499" spans="6:17" customFormat="1"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</row>
    <row r="2500" spans="6:17" customFormat="1"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</row>
    <row r="2501" spans="6:17" customFormat="1"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</row>
    <row r="2502" spans="6:17" customFormat="1"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</row>
    <row r="2503" spans="6:17" customFormat="1"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</row>
    <row r="2504" spans="6:17" customFormat="1"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</row>
    <row r="2505" spans="6:17" customFormat="1"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</row>
    <row r="2506" spans="6:17" customFormat="1"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</row>
    <row r="2507" spans="6:17" customFormat="1"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</row>
    <row r="2508" spans="6:17" customFormat="1"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</row>
    <row r="2509" spans="6:17" customFormat="1"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</row>
    <row r="2510" spans="6:17" customFormat="1"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</row>
    <row r="2511" spans="6:17" customFormat="1"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</row>
    <row r="2512" spans="6:17" customFormat="1"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</row>
    <row r="2513" spans="6:17" customFormat="1"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</row>
    <row r="2514" spans="6:17" customFormat="1"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</row>
    <row r="2515" spans="6:17" customFormat="1"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</row>
    <row r="2516" spans="6:17" customFormat="1"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</row>
    <row r="2517" spans="6:17" customFormat="1"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</row>
    <row r="2518" spans="6:17" customFormat="1"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</row>
    <row r="2519" spans="6:17" customFormat="1"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</row>
    <row r="2520" spans="6:17" customFormat="1"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</row>
    <row r="2521" spans="6:17" customFormat="1"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</row>
    <row r="2522" spans="6:17" customFormat="1"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</row>
    <row r="2523" spans="6:17" customFormat="1"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</row>
    <row r="2524" spans="6:17" customFormat="1"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</row>
    <row r="2525" spans="6:17" customFormat="1"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</row>
    <row r="2526" spans="6:17" customFormat="1"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</row>
    <row r="2527" spans="6:17" customFormat="1"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</row>
    <row r="2528" spans="6:17" customFormat="1"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</row>
    <row r="2529" spans="6:17" customFormat="1"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</row>
    <row r="2530" spans="6:17" customFormat="1"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</row>
    <row r="2531" spans="6:17" customFormat="1"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</row>
    <row r="2532" spans="6:17" customFormat="1"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</row>
    <row r="2533" spans="6:17" customFormat="1"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</row>
    <row r="2534" spans="6:17" customFormat="1"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</row>
    <row r="2535" spans="6:17" customFormat="1"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</row>
    <row r="2536" spans="6:17" customFormat="1"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</row>
    <row r="2537" spans="6:17" customFormat="1"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</row>
    <row r="2538" spans="6:17" customFormat="1"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</row>
    <row r="2539" spans="6:17" customFormat="1"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</row>
    <row r="2540" spans="6:17" customFormat="1"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</row>
    <row r="2541" spans="6:17" customFormat="1"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</row>
    <row r="2542" spans="6:17" customFormat="1"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</row>
    <row r="2543" spans="6:17" customFormat="1"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</row>
    <row r="2544" spans="6:17" customFormat="1"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</row>
    <row r="2545" spans="6:17" customFormat="1"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</row>
    <row r="2546" spans="6:17" customFormat="1"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</row>
    <row r="2547" spans="6:17" customFormat="1"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</row>
    <row r="2548" spans="6:17" customFormat="1"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</row>
    <row r="2549" spans="6:17" customFormat="1"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</row>
    <row r="2550" spans="6:17" customFormat="1"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</row>
    <row r="2551" spans="6:17" customFormat="1"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</row>
    <row r="2552" spans="6:17" customFormat="1"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</row>
    <row r="2553" spans="6:17" customFormat="1"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</row>
    <row r="2554" spans="6:17" customFormat="1"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</row>
    <row r="2555" spans="6:17" customFormat="1"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</row>
    <row r="2556" spans="6:17" customFormat="1"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</row>
    <row r="2557" spans="6:17" customFormat="1"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</row>
    <row r="2558" spans="6:17" customFormat="1"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</row>
    <row r="2559" spans="6:17" customFormat="1"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</row>
    <row r="2560" spans="6:17" customFormat="1"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</row>
    <row r="2561" spans="6:17" customFormat="1"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</row>
    <row r="2562" spans="6:17" customFormat="1"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</row>
    <row r="2563" spans="6:17" customFormat="1"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</row>
    <row r="2564" spans="6:17" customFormat="1"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</row>
    <row r="2565" spans="6:17" customFormat="1"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</row>
    <row r="2566" spans="6:17" customFormat="1"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</row>
    <row r="2567" spans="6:17" customFormat="1"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</row>
    <row r="2568" spans="6:17" customFormat="1"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</row>
    <row r="2569" spans="6:17" customFormat="1"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</row>
    <row r="2570" spans="6:17" customFormat="1"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</row>
    <row r="2571" spans="6:17" customFormat="1"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</row>
    <row r="2572" spans="6:17" customFormat="1"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</row>
    <row r="2573" spans="6:17" customFormat="1"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</row>
    <row r="2574" spans="6:17" customFormat="1"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</row>
    <row r="2575" spans="6:17" customFormat="1"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</row>
    <row r="2576" spans="6:17" customFormat="1"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</row>
    <row r="2577" spans="6:17" customFormat="1"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</row>
    <row r="2578" spans="6:17" customFormat="1"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</row>
    <row r="2579" spans="6:17" customFormat="1"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</row>
    <row r="2580" spans="6:17" customFormat="1"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</row>
    <row r="2581" spans="6:17" customFormat="1"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</row>
    <row r="2582" spans="6:17" customFormat="1"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</row>
    <row r="2583" spans="6:17" customFormat="1"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</row>
    <row r="2584" spans="6:17" customFormat="1"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</row>
    <row r="2585" spans="6:17" customFormat="1"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</row>
    <row r="2586" spans="6:17" customFormat="1"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</row>
    <row r="2587" spans="6:17" customFormat="1"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</row>
    <row r="2588" spans="6:17" customFormat="1"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</row>
    <row r="2589" spans="6:17" customFormat="1"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</row>
    <row r="2590" spans="6:17" customFormat="1"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</row>
    <row r="2591" spans="6:17" customFormat="1"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</row>
    <row r="2592" spans="6:17" customFormat="1"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</row>
    <row r="2593" spans="6:17" customFormat="1"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</row>
    <row r="2594" spans="6:17" customFormat="1"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</row>
    <row r="2595" spans="6:17" customFormat="1"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</row>
    <row r="2596" spans="6:17" customFormat="1"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</row>
    <row r="2597" spans="6:17" customFormat="1"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</row>
    <row r="2598" spans="6:17" customFormat="1"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</row>
    <row r="2599" spans="6:17" customFormat="1"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</row>
    <row r="2600" spans="6:17" customFormat="1"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</row>
    <row r="2601" spans="6:17" customFormat="1"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</row>
    <row r="2602" spans="6:17" customFormat="1"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</row>
    <row r="2603" spans="6:17" customFormat="1"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</row>
    <row r="2604" spans="6:17" customFormat="1"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</row>
    <row r="2605" spans="6:17" customFormat="1"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</row>
    <row r="2606" spans="6:17" customFormat="1"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</row>
    <row r="2607" spans="6:17" customFormat="1"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</row>
    <row r="2608" spans="6:17" customFormat="1"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</row>
    <row r="2609" spans="6:17" customFormat="1"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</row>
    <row r="2610" spans="6:17" customFormat="1"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</row>
    <row r="2611" spans="6:17" customFormat="1"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</row>
    <row r="2612" spans="6:17" customFormat="1"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</row>
    <row r="2613" spans="6:17" customFormat="1"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</row>
    <row r="2614" spans="6:17" customFormat="1"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</row>
    <row r="2615" spans="6:17" customFormat="1"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</row>
    <row r="2616" spans="6:17" customFormat="1"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</row>
    <row r="2617" spans="6:17" customFormat="1"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</row>
    <row r="2618" spans="6:17" customFormat="1"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</row>
    <row r="2619" spans="6:17" customFormat="1"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</row>
    <row r="2620" spans="6:17" customFormat="1"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</row>
    <row r="2621" spans="6:17" customFormat="1"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</row>
    <row r="2622" spans="6:17" customFormat="1"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</row>
    <row r="2623" spans="6:17" customFormat="1"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</row>
    <row r="2624" spans="6:17" customFormat="1"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</row>
    <row r="2625" spans="6:17" customFormat="1"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</row>
    <row r="2626" spans="6:17" customFormat="1"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</row>
    <row r="2627" spans="6:17" customFormat="1"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</row>
    <row r="2628" spans="6:17" customFormat="1"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</row>
    <row r="2629" spans="6:17" customFormat="1"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</row>
    <row r="2630" spans="6:17" customFormat="1"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</row>
    <row r="2631" spans="6:17" customFormat="1"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</row>
    <row r="2632" spans="6:17" customFormat="1"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</row>
    <row r="2633" spans="6:17" customFormat="1"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</row>
    <row r="2634" spans="6:17" customFormat="1"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</row>
    <row r="2635" spans="6:17" customFormat="1"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</row>
    <row r="2636" spans="6:17" customFormat="1"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</row>
    <row r="2637" spans="6:17" customFormat="1"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</row>
    <row r="2638" spans="6:17" customFormat="1"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</row>
    <row r="2639" spans="6:17" customFormat="1"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</row>
    <row r="2640" spans="6:17" customFormat="1"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</row>
    <row r="2641" spans="6:17" customFormat="1"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</row>
    <row r="2642" spans="6:17" customFormat="1"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</row>
    <row r="2643" spans="6:17" customFormat="1"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</row>
    <row r="2644" spans="6:17" customFormat="1"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</row>
    <row r="2645" spans="6:17" customFormat="1"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</row>
    <row r="2646" spans="6:17" customFormat="1"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</row>
    <row r="2647" spans="6:17" customFormat="1"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</row>
    <row r="2648" spans="6:17" customFormat="1"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</row>
    <row r="2649" spans="6:17" customFormat="1"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</row>
    <row r="2650" spans="6:17" customFormat="1"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</row>
    <row r="2651" spans="6:17" customFormat="1"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</row>
    <row r="2652" spans="6:17" customFormat="1"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</row>
    <row r="2653" spans="6:17" customFormat="1"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</row>
    <row r="2654" spans="6:17" customFormat="1"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</row>
    <row r="2655" spans="6:17" customFormat="1"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</row>
    <row r="2656" spans="6:17" customFormat="1"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</row>
    <row r="2657" spans="6:17" customFormat="1"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</row>
    <row r="2658" spans="6:17" customFormat="1"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</row>
    <row r="2659" spans="6:17" customFormat="1"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</row>
    <row r="2660" spans="6:17" customFormat="1"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</row>
    <row r="2661" spans="6:17" customFormat="1"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</row>
    <row r="2662" spans="6:17" customFormat="1"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</row>
    <row r="2663" spans="6:17" customFormat="1"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</row>
    <row r="2664" spans="6:17" customFormat="1"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</row>
    <row r="2665" spans="6:17" customFormat="1"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</row>
    <row r="2666" spans="6:17" customFormat="1"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</row>
    <row r="2667" spans="6:17" customFormat="1"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</row>
    <row r="2668" spans="6:17" customFormat="1"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</row>
    <row r="2669" spans="6:17" customFormat="1"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</row>
    <row r="2670" spans="6:17" customFormat="1"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</row>
    <row r="2671" spans="6:17" customFormat="1"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</row>
    <row r="2672" spans="6:17" customFormat="1"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</row>
    <row r="2673" spans="6:17" customFormat="1"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</row>
    <row r="2674" spans="6:17" customFormat="1"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</row>
    <row r="2675" spans="6:17" customFormat="1"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</row>
    <row r="2676" spans="6:17" customFormat="1"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</row>
    <row r="2677" spans="6:17" customFormat="1"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</row>
    <row r="2678" spans="6:17" customFormat="1"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</row>
    <row r="2679" spans="6:17" customFormat="1"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</row>
    <row r="2680" spans="6:17" customFormat="1"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</row>
    <row r="2681" spans="6:17" customFormat="1"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</row>
    <row r="2682" spans="6:17" customFormat="1"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</row>
    <row r="2683" spans="6:17" customFormat="1"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</row>
    <row r="2684" spans="6:17" customFormat="1"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</row>
    <row r="2685" spans="6:17" customFormat="1"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</row>
    <row r="2686" spans="6:17" customFormat="1"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</row>
    <row r="2687" spans="6:17" customFormat="1"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</row>
    <row r="2688" spans="6:17" customFormat="1"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</row>
    <row r="2689" spans="6:17" customFormat="1"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</row>
    <row r="2690" spans="6:17" customFormat="1"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</row>
    <row r="2691" spans="6:17" customFormat="1"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</row>
    <row r="2692" spans="6:17" customFormat="1"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</row>
    <row r="2693" spans="6:17" customFormat="1"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</row>
    <row r="2694" spans="6:17" customFormat="1"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</row>
    <row r="2695" spans="6:17" customFormat="1"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</row>
    <row r="2696" spans="6:17" customFormat="1"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</row>
    <row r="2697" spans="6:17" customFormat="1"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</row>
    <row r="2698" spans="6:17" customFormat="1"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</row>
    <row r="2699" spans="6:17" customFormat="1"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</row>
    <row r="2700" spans="6:17" customFormat="1"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</row>
    <row r="2701" spans="6:17" customFormat="1"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</row>
    <row r="2702" spans="6:17" customFormat="1"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</row>
    <row r="2703" spans="6:17" customFormat="1"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</row>
    <row r="2704" spans="6:17" customFormat="1"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</row>
    <row r="2705" spans="6:17" customFormat="1"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</row>
    <row r="2706" spans="6:17" customFormat="1"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</row>
    <row r="2707" spans="6:17" customFormat="1"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</row>
    <row r="2708" spans="6:17" customFormat="1"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</row>
    <row r="2709" spans="6:17" customFormat="1"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</row>
    <row r="2710" spans="6:17" customFormat="1"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</row>
    <row r="2711" spans="6:17" customFormat="1"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</row>
    <row r="2712" spans="6:17" customFormat="1"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</row>
    <row r="2713" spans="6:17" customFormat="1"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</row>
    <row r="2714" spans="6:17" customFormat="1"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</row>
    <row r="2715" spans="6:17" customFormat="1"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</row>
    <row r="2716" spans="6:17" customFormat="1"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</row>
    <row r="2717" spans="6:17" customFormat="1"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</row>
    <row r="2718" spans="6:17" customFormat="1"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</row>
    <row r="2719" spans="6:17" customFormat="1"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</row>
    <row r="2720" spans="6:17" customFormat="1"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</row>
    <row r="2721" spans="6:17" customFormat="1"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</row>
    <row r="2722" spans="6:17" customFormat="1"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</row>
    <row r="2723" spans="6:17" customFormat="1"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</row>
    <row r="2724" spans="6:17" customFormat="1"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</row>
    <row r="2725" spans="6:17" customFormat="1"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</row>
    <row r="2726" spans="6:17" customFormat="1"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</row>
    <row r="2727" spans="6:17" customFormat="1"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</row>
    <row r="2728" spans="6:17" customFormat="1"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</row>
    <row r="2729" spans="6:17" customFormat="1"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</row>
    <row r="2730" spans="6:17" customFormat="1"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</row>
    <row r="2731" spans="6:17" customFormat="1"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</row>
    <row r="2732" spans="6:17" customFormat="1"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</row>
    <row r="2733" spans="6:17" customFormat="1"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</row>
    <row r="2734" spans="6:17" customFormat="1"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</row>
    <row r="2735" spans="6:17" customFormat="1"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</row>
    <row r="2736" spans="6:17" customFormat="1"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</row>
    <row r="2737" spans="6:17" customFormat="1"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</row>
    <row r="2738" spans="6:17" customFormat="1"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</row>
    <row r="2739" spans="6:17" customFormat="1"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</row>
    <row r="2740" spans="6:17" customFormat="1"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</row>
    <row r="2741" spans="6:17" customFormat="1"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</row>
    <row r="2742" spans="6:17" customFormat="1"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</row>
    <row r="2743" spans="6:17" customFormat="1"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</row>
    <row r="2744" spans="6:17" customFormat="1"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</row>
    <row r="2745" spans="6:17" customFormat="1"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</row>
    <row r="2746" spans="6:17" customFormat="1"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</row>
    <row r="2747" spans="6:17" customFormat="1"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</row>
    <row r="2748" spans="6:17" customFormat="1"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</row>
    <row r="2749" spans="6:17" customFormat="1"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</row>
    <row r="2750" spans="6:17" customFormat="1"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</row>
    <row r="2751" spans="6:17" customFormat="1"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</row>
    <row r="2752" spans="6:17" customFormat="1"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</row>
    <row r="2753" spans="6:17" customFormat="1"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</row>
    <row r="2754" spans="6:17" customFormat="1"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</row>
    <row r="2755" spans="6:17" customFormat="1"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</row>
    <row r="2756" spans="6:17" customFormat="1"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</row>
    <row r="2757" spans="6:17" customFormat="1"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</row>
    <row r="2758" spans="6:17" customFormat="1"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</row>
    <row r="2759" spans="6:17" customFormat="1"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</row>
    <row r="2760" spans="6:17" customFormat="1"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</row>
    <row r="2761" spans="6:17" customFormat="1"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</row>
    <row r="2762" spans="6:17" customFormat="1"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</row>
    <row r="2763" spans="6:17" customFormat="1"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</row>
    <row r="2764" spans="6:17" customFormat="1"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</row>
    <row r="2765" spans="6:17" customFormat="1"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</row>
    <row r="2766" spans="6:17" customFormat="1"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</row>
    <row r="2767" spans="6:17" customFormat="1"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</row>
    <row r="2768" spans="6:17" customFormat="1"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</row>
    <row r="2769" spans="6:17" customFormat="1"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</row>
    <row r="2770" spans="6:17" customFormat="1"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</row>
    <row r="2771" spans="6:17" customFormat="1"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</row>
    <row r="2772" spans="6:17" customFormat="1"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</row>
    <row r="2773" spans="6:17" customFormat="1"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</row>
    <row r="2774" spans="6:17" customFormat="1"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</row>
    <row r="2775" spans="6:17" customFormat="1"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</row>
    <row r="2776" spans="6:17" customFormat="1"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</row>
    <row r="2777" spans="6:17" customFormat="1"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</row>
    <row r="2778" spans="6:17" customFormat="1"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</row>
    <row r="2779" spans="6:17" customFormat="1"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</row>
    <row r="2780" spans="6:17" customFormat="1"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</row>
    <row r="2781" spans="6:17" customFormat="1"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</row>
    <row r="2782" spans="6:17" customFormat="1"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</row>
    <row r="2783" spans="6:17" customFormat="1"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</row>
    <row r="2784" spans="6:17" customFormat="1"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</row>
    <row r="2785" spans="6:17" customFormat="1"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</row>
    <row r="2786" spans="6:17" customFormat="1"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</row>
    <row r="2787" spans="6:17" customFormat="1"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</row>
    <row r="2788" spans="6:17" customFormat="1"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</row>
    <row r="2789" spans="6:17" customFormat="1"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</row>
    <row r="2790" spans="6:17" customFormat="1"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</row>
    <row r="2791" spans="6:17" customFormat="1"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</row>
    <row r="2792" spans="6:17" customFormat="1"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</row>
    <row r="2793" spans="6:17" customFormat="1"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</row>
    <row r="2794" spans="6:17" customFormat="1"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</row>
    <row r="2795" spans="6:17" customFormat="1"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</row>
    <row r="2796" spans="6:17" customFormat="1"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</row>
    <row r="2797" spans="6:17" customFormat="1"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</row>
    <row r="2798" spans="6:17" customFormat="1"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</row>
    <row r="2799" spans="6:17" customFormat="1"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</row>
    <row r="2800" spans="6:17" customFormat="1"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</row>
    <row r="2801" spans="6:17" customFormat="1"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</row>
    <row r="2802" spans="6:17" customFormat="1"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</row>
    <row r="2803" spans="6:17" customFormat="1"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</row>
    <row r="2804" spans="6:17" customFormat="1"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</row>
    <row r="2805" spans="6:17" customFormat="1"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</row>
    <row r="2806" spans="6:17" customFormat="1"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</row>
    <row r="2807" spans="6:17" customFormat="1"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</row>
    <row r="2808" spans="6:17" customFormat="1"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</row>
    <row r="2809" spans="6:17" customFormat="1"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</row>
    <row r="2810" spans="6:17" customFormat="1"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</row>
    <row r="2811" spans="6:17" customFormat="1"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</row>
    <row r="2812" spans="6:17" customFormat="1"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</row>
    <row r="2813" spans="6:17" customFormat="1"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</row>
    <row r="2814" spans="6:17" customFormat="1"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</row>
    <row r="2815" spans="6:17" customFormat="1"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</row>
    <row r="2816" spans="6:17" customFormat="1"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</row>
    <row r="2817" spans="6:17" customFormat="1"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</row>
    <row r="2818" spans="6:17" customFormat="1"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</row>
    <row r="2819" spans="6:17" customFormat="1"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</row>
    <row r="2820" spans="6:17" customFormat="1"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</row>
    <row r="2821" spans="6:17" customFormat="1"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</row>
    <row r="2822" spans="6:17" customFormat="1"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</row>
    <row r="2823" spans="6:17" customFormat="1"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</row>
    <row r="2824" spans="6:17" customFormat="1"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</row>
    <row r="2825" spans="6:17" customFormat="1"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</row>
    <row r="2826" spans="6:17" customFormat="1"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</row>
    <row r="2827" spans="6:17" customFormat="1"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</row>
    <row r="2828" spans="6:17" customFormat="1"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</row>
    <row r="2829" spans="6:17" customFormat="1"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</row>
    <row r="2830" spans="6:17" customFormat="1"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</row>
    <row r="2831" spans="6:17" customFormat="1"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</row>
    <row r="2832" spans="6:17" customFormat="1"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</row>
    <row r="2833" spans="6:17" customFormat="1"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</row>
    <row r="2834" spans="6:17" customFormat="1"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</row>
    <row r="2835" spans="6:17" customFormat="1"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</row>
    <row r="2836" spans="6:17" customFormat="1"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</row>
    <row r="2837" spans="6:17" customFormat="1"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</row>
    <row r="2838" spans="6:17" customFormat="1"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</row>
    <row r="2839" spans="6:17" customFormat="1"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</row>
    <row r="2840" spans="6:17" customFormat="1"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</row>
    <row r="2841" spans="6:17" customFormat="1"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</row>
    <row r="2842" spans="6:17" customFormat="1"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</row>
    <row r="2843" spans="6:17" customFormat="1"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</row>
    <row r="2844" spans="6:17" customFormat="1"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</row>
    <row r="2845" spans="6:17" customFormat="1"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</row>
    <row r="2846" spans="6:17" customFormat="1"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</row>
    <row r="2847" spans="6:17" customFormat="1"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</row>
    <row r="2848" spans="6:17" customFormat="1"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</row>
    <row r="2849" spans="6:17" customFormat="1"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</row>
    <row r="2850" spans="6:17" customFormat="1"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</row>
    <row r="2851" spans="6:17" customFormat="1"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</row>
    <row r="2852" spans="6:17" customFormat="1"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</row>
    <row r="2853" spans="6:17" customFormat="1"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</row>
    <row r="2854" spans="6:17" customFormat="1"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</row>
    <row r="2855" spans="6:17" customFormat="1"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</row>
    <row r="2856" spans="6:17" customFormat="1"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</row>
    <row r="2857" spans="6:17" customFormat="1"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</row>
    <row r="2858" spans="6:17" customFormat="1"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</row>
    <row r="2859" spans="6:17" customFormat="1"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</row>
    <row r="2860" spans="6:17" customFormat="1"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</row>
    <row r="2861" spans="6:17" customFormat="1"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</row>
    <row r="2862" spans="6:17" customFormat="1"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</row>
    <row r="2863" spans="6:17" customFormat="1"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</row>
    <row r="2864" spans="6:17" customFormat="1"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</row>
    <row r="2865" spans="6:17" customFormat="1"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</row>
    <row r="2866" spans="6:17" customFormat="1"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</row>
    <row r="2867" spans="6:17" customFormat="1"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</row>
    <row r="2868" spans="6:17" customFormat="1"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</row>
    <row r="2869" spans="6:17" customFormat="1"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</row>
    <row r="2870" spans="6:17" customFormat="1"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</row>
    <row r="2871" spans="6:17" customFormat="1"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</row>
    <row r="2872" spans="6:17" customFormat="1"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</row>
    <row r="2873" spans="6:17" customFormat="1"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</row>
    <row r="2874" spans="6:17" customFormat="1"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</row>
    <row r="2875" spans="6:17" customFormat="1"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</row>
    <row r="2876" spans="6:17" customFormat="1"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</row>
    <row r="2877" spans="6:17" customFormat="1"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</row>
    <row r="2878" spans="6:17" customFormat="1"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</row>
    <row r="2879" spans="6:17" customFormat="1"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</row>
    <row r="2880" spans="6:17" customFormat="1"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</row>
    <row r="2881" spans="6:17" customFormat="1"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</row>
    <row r="2882" spans="6:17" customFormat="1"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</row>
    <row r="2883" spans="6:17" customFormat="1"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</row>
    <row r="2884" spans="6:17" customFormat="1"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</row>
    <row r="2885" spans="6:17" customFormat="1"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</row>
    <row r="2886" spans="6:17" customFormat="1"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</row>
    <row r="2887" spans="6:17" customFormat="1"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</row>
    <row r="2888" spans="6:17" customFormat="1"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</row>
    <row r="2889" spans="6:17" customFormat="1"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</row>
    <row r="2890" spans="6:17" customFormat="1"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</row>
    <row r="2891" spans="6:17" customFormat="1"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</row>
    <row r="2892" spans="6:17" customFormat="1"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</row>
    <row r="2893" spans="6:17" customFormat="1"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</row>
    <row r="2894" spans="6:17" customFormat="1"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</row>
    <row r="2895" spans="6:17" customFormat="1"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</row>
    <row r="2896" spans="6:17" customFormat="1"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</row>
    <row r="2897" spans="6:17" customFormat="1"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</row>
    <row r="2898" spans="6:17" customFormat="1"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</row>
    <row r="2899" spans="6:17" customFormat="1"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</row>
    <row r="2900" spans="6:17" customFormat="1"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</row>
    <row r="2901" spans="6:17" customFormat="1"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</row>
    <row r="2902" spans="6:17" customFormat="1"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</row>
    <row r="2903" spans="6:17" customFormat="1"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</row>
    <row r="2904" spans="6:17" customFormat="1"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</row>
    <row r="2905" spans="6:17" customFormat="1"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</row>
    <row r="2906" spans="6:17" customFormat="1"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</row>
    <row r="2907" spans="6:17" customFormat="1"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</row>
    <row r="2908" spans="6:17" customFormat="1"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</row>
    <row r="2909" spans="6:17" customFormat="1"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</row>
    <row r="2910" spans="6:17" customFormat="1"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</row>
    <row r="2911" spans="6:17" customFormat="1"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</row>
    <row r="2912" spans="6:17" customFormat="1"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</row>
    <row r="2913" spans="6:17" customFormat="1"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</row>
    <row r="2914" spans="6:17" customFormat="1"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</row>
    <row r="2915" spans="6:17" customFormat="1"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</row>
    <row r="2916" spans="6:17" customFormat="1"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</row>
    <row r="2917" spans="6:17" customFormat="1"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</row>
    <row r="2918" spans="6:17" customFormat="1"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</row>
    <row r="2919" spans="6:17" customFormat="1"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</row>
    <row r="2920" spans="6:17" customFormat="1"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</row>
    <row r="2921" spans="6:17" customFormat="1"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</row>
    <row r="2922" spans="6:17" customFormat="1"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</row>
    <row r="2923" spans="6:17" customFormat="1"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</row>
    <row r="2924" spans="6:17" customFormat="1"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</row>
    <row r="2925" spans="6:17" customFormat="1"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</row>
    <row r="2926" spans="6:17" customFormat="1"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</row>
    <row r="2927" spans="6:17" customFormat="1"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</row>
    <row r="2928" spans="6:17" customFormat="1"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</row>
    <row r="2929" spans="6:17" customFormat="1"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</row>
    <row r="2930" spans="6:17" customFormat="1"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</row>
    <row r="2931" spans="6:17" customFormat="1"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</row>
    <row r="2932" spans="6:17" customFormat="1"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</row>
    <row r="2933" spans="6:17" customFormat="1"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</row>
    <row r="2934" spans="6:17" customFormat="1"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</row>
    <row r="2935" spans="6:17" customFormat="1"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</row>
    <row r="2936" spans="6:17" customFormat="1"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</row>
    <row r="2937" spans="6:17" customFormat="1"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</row>
    <row r="2938" spans="6:17" customFormat="1"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</row>
    <row r="2939" spans="6:17" customFormat="1"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</row>
    <row r="2940" spans="6:17" customFormat="1"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</row>
    <row r="2941" spans="6:17" customFormat="1"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</row>
    <row r="2942" spans="6:17" customFormat="1"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</row>
    <row r="2943" spans="6:17" customFormat="1"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</row>
    <row r="2944" spans="6:17" customFormat="1"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</row>
    <row r="2945" spans="6:17" customFormat="1"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</row>
    <row r="2946" spans="6:17" customFormat="1"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</row>
    <row r="2947" spans="6:17" customFormat="1"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</row>
    <row r="2948" spans="6:17" customFormat="1"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</row>
    <row r="2949" spans="6:17" customFormat="1"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</row>
    <row r="2950" spans="6:17" customFormat="1"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</row>
    <row r="2951" spans="6:17" customFormat="1"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</row>
    <row r="2952" spans="6:17" customFormat="1"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</row>
    <row r="2953" spans="6:17" customFormat="1"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</row>
    <row r="2954" spans="6:17" customFormat="1"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</row>
    <row r="2955" spans="6:17" customFormat="1"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</row>
    <row r="2956" spans="6:17" customFormat="1"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</row>
    <row r="2957" spans="6:17" customFormat="1"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</row>
    <row r="2958" spans="6:17" customFormat="1"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</row>
    <row r="2959" spans="6:17" customFormat="1"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</row>
    <row r="2960" spans="6:17" customFormat="1"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</row>
    <row r="2961" spans="6:17" customFormat="1"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</row>
    <row r="2962" spans="6:17" customFormat="1"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</row>
    <row r="2963" spans="6:17" customFormat="1"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</row>
    <row r="2964" spans="6:17" customFormat="1"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</row>
    <row r="2965" spans="6:17" customFormat="1"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</row>
    <row r="2966" spans="6:17" customFormat="1"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</row>
    <row r="2967" spans="6:17" customFormat="1"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</row>
    <row r="2968" spans="6:17" customFormat="1"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</row>
    <row r="2969" spans="6:17" customFormat="1"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</row>
    <row r="2970" spans="6:17" customFormat="1"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</row>
    <row r="2971" spans="6:17" customFormat="1"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</row>
    <row r="2972" spans="6:17" customFormat="1"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</row>
    <row r="2973" spans="6:17" customFormat="1"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</row>
    <row r="2974" spans="6:17" customFormat="1"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</row>
    <row r="2975" spans="6:17" customFormat="1"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</row>
    <row r="2976" spans="6:17" customFormat="1"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</row>
    <row r="2977" spans="6:17" customFormat="1"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</row>
    <row r="2978" spans="6:17" customFormat="1"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</row>
    <row r="2979" spans="6:17" customFormat="1"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</row>
    <row r="2980" spans="6:17" customFormat="1"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</row>
    <row r="2981" spans="6:17" customFormat="1"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</row>
    <row r="2982" spans="6:17" customFormat="1"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</row>
    <row r="2983" spans="6:17" customFormat="1"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</row>
    <row r="2984" spans="6:17" customFormat="1"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</row>
    <row r="2985" spans="6:17" customFormat="1"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</row>
    <row r="2986" spans="6:17" customFormat="1"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</row>
    <row r="2987" spans="6:17" customFormat="1"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</row>
    <row r="2988" spans="6:17" customFormat="1"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</row>
    <row r="2989" spans="6:17" customFormat="1"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</row>
    <row r="2990" spans="6:17" customFormat="1"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</row>
    <row r="2991" spans="6:17" customFormat="1"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</row>
    <row r="2992" spans="6:17" customFormat="1"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</row>
    <row r="2993" spans="6:17" customFormat="1"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</row>
    <row r="2994" spans="6:17" customFormat="1"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</row>
    <row r="2995" spans="6:17" customFormat="1"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</row>
    <row r="2996" spans="6:17" customFormat="1"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</row>
    <row r="2997" spans="6:17" customFormat="1"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</row>
    <row r="2998" spans="6:17" customFormat="1"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</row>
    <row r="2999" spans="6:17" customFormat="1"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</row>
    <row r="3000" spans="6:17" customFormat="1"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</row>
    <row r="3001" spans="6:17" customFormat="1"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</row>
    <row r="3002" spans="6:17" customFormat="1"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</row>
    <row r="3003" spans="6:17" customFormat="1"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</row>
    <row r="3004" spans="6:17" customFormat="1"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</row>
    <row r="3005" spans="6:17" customFormat="1"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</row>
    <row r="3006" spans="6:17" customFormat="1"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</row>
    <row r="3007" spans="6:17" customFormat="1"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</row>
    <row r="3008" spans="6:17" customFormat="1"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</row>
    <row r="3009" spans="6:17" customFormat="1"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</row>
    <row r="3010" spans="6:17" customFormat="1"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</row>
    <row r="3011" spans="6:17" customFormat="1"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</row>
    <row r="3012" spans="6:17" customFormat="1"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</row>
    <row r="3013" spans="6:17" customFormat="1"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</row>
    <row r="3014" spans="6:17" customFormat="1"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</row>
    <row r="3015" spans="6:17" customFormat="1"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</row>
    <row r="3016" spans="6:17" customFormat="1"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</row>
    <row r="3017" spans="6:17" customFormat="1"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</row>
    <row r="3018" spans="6:17" customFormat="1"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</row>
    <row r="3019" spans="6:17" customFormat="1"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</row>
    <row r="3020" spans="6:17" customFormat="1"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</row>
    <row r="3021" spans="6:17" customFormat="1"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</row>
    <row r="3022" spans="6:17" customFormat="1"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</row>
    <row r="3023" spans="6:17" customFormat="1"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</row>
    <row r="3024" spans="6:17" customFormat="1"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</row>
    <row r="3025" spans="6:17" customFormat="1"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</row>
    <row r="3026" spans="6:17" customFormat="1"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</row>
    <row r="3027" spans="6:17" customFormat="1"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</row>
    <row r="3028" spans="6:17" customFormat="1"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</row>
    <row r="3029" spans="6:17" customFormat="1"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</row>
    <row r="3030" spans="6:17" customFormat="1"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</row>
    <row r="3031" spans="6:17" customFormat="1"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</row>
    <row r="3032" spans="6:17" customFormat="1"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</row>
    <row r="3033" spans="6:17" customFormat="1"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</row>
    <row r="3034" spans="6:17" customFormat="1"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</row>
    <row r="3035" spans="6:17" customFormat="1"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</row>
    <row r="3036" spans="6:17" customFormat="1"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</row>
    <row r="3037" spans="6:17" customFormat="1"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</row>
    <row r="3038" spans="6:17" customFormat="1"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</row>
    <row r="3039" spans="6:17" customFormat="1"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</row>
    <row r="3040" spans="6:17" customFormat="1"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</row>
    <row r="3041" spans="6:17" customFormat="1"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</row>
    <row r="3042" spans="6:17" customFormat="1"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</row>
    <row r="3043" spans="6:17" customFormat="1"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</row>
    <row r="3044" spans="6:17" customFormat="1"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</row>
    <row r="3045" spans="6:17" customFormat="1"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</row>
    <row r="3046" spans="6:17" customFormat="1"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</row>
    <row r="3047" spans="6:17" customFormat="1"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</row>
    <row r="3048" spans="6:17" customFormat="1"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</row>
    <row r="3049" spans="6:17" customFormat="1"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</row>
    <row r="3050" spans="6:17" customFormat="1"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</row>
    <row r="3051" spans="6:17" customFormat="1"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</row>
    <row r="3052" spans="6:17" customFormat="1"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</row>
    <row r="3053" spans="6:17" customFormat="1"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</row>
    <row r="3054" spans="6:17" customFormat="1"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</row>
    <row r="3055" spans="6:17" customFormat="1"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</row>
    <row r="3056" spans="6:17" customFormat="1"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</row>
    <row r="3057" spans="6:17" customFormat="1"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</row>
    <row r="3058" spans="6:17" customFormat="1"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</row>
    <row r="3059" spans="6:17" customFormat="1"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</row>
    <row r="3060" spans="6:17" customFormat="1"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</row>
    <row r="3061" spans="6:17" customFormat="1"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</row>
    <row r="3062" spans="6:17" customFormat="1"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</row>
    <row r="3063" spans="6:17" customFormat="1"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</row>
    <row r="3064" spans="6:17" customFormat="1"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</row>
    <row r="3065" spans="6:17" customFormat="1"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</row>
    <row r="3066" spans="6:17" customFormat="1"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</row>
    <row r="3067" spans="6:17" customFormat="1"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</row>
    <row r="3068" spans="6:17" customFormat="1"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</row>
    <row r="3069" spans="6:17" customFormat="1"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</row>
    <row r="3070" spans="6:17" customFormat="1"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</row>
    <row r="3071" spans="6:17" customFormat="1"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</row>
    <row r="3072" spans="6:17" customFormat="1"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</row>
    <row r="3073" spans="6:17" customFormat="1"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</row>
    <row r="3074" spans="6:17" customFormat="1"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</row>
    <row r="3075" spans="6:17" customFormat="1"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</row>
    <row r="3076" spans="6:17" customFormat="1"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</row>
    <row r="3077" spans="6:17" customFormat="1"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</row>
    <row r="3078" spans="6:17" customFormat="1"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</row>
    <row r="3079" spans="6:17" customFormat="1"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</row>
    <row r="3080" spans="6:17" customFormat="1"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</row>
    <row r="3081" spans="6:17" customFormat="1"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</row>
    <row r="3082" spans="6:17" customFormat="1"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</row>
    <row r="3083" spans="6:17" customFormat="1"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</row>
    <row r="3084" spans="6:17" customFormat="1"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</row>
    <row r="3085" spans="6:17" customFormat="1"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</row>
    <row r="3086" spans="6:17" customFormat="1"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</row>
    <row r="3087" spans="6:17" customFormat="1"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</row>
    <row r="3088" spans="6:17" customFormat="1"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</row>
    <row r="3089" spans="6:17" customFormat="1"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</row>
    <row r="3090" spans="6:17" customFormat="1"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</row>
    <row r="3091" spans="6:17" customFormat="1"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</row>
    <row r="3092" spans="6:17" customFormat="1"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</row>
    <row r="3093" spans="6:17" customFormat="1"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</row>
    <row r="3094" spans="6:17" customFormat="1"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</row>
    <row r="3095" spans="6:17" customFormat="1"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</row>
    <row r="3096" spans="6:17" customFormat="1"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</row>
    <row r="3097" spans="6:17" customFormat="1"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</row>
    <row r="3098" spans="6:17" customFormat="1"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</row>
    <row r="3099" spans="6:17" customFormat="1"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</row>
    <row r="3100" spans="6:17" customFormat="1"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</row>
    <row r="3101" spans="6:17" customFormat="1"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</row>
    <row r="3102" spans="6:17" customFormat="1"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</row>
    <row r="3103" spans="6:17" customFormat="1"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</row>
    <row r="3104" spans="6:17" customFormat="1"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</row>
    <row r="3105" spans="6:17" customFormat="1"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</row>
    <row r="3106" spans="6:17" customFormat="1"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</row>
    <row r="3107" spans="6:17" customFormat="1"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</row>
    <row r="3108" spans="6:17" customFormat="1"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</row>
    <row r="3109" spans="6:17" customFormat="1"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</row>
    <row r="3110" spans="6:17" customFormat="1"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</row>
    <row r="3111" spans="6:17" customFormat="1"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</row>
    <row r="3112" spans="6:17" customFormat="1"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</row>
    <row r="3113" spans="6:17" customFormat="1"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</row>
    <row r="3114" spans="6:17" customFormat="1"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</row>
    <row r="3115" spans="6:17" customFormat="1"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</row>
    <row r="3116" spans="6:17" customFormat="1"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</row>
    <row r="3117" spans="6:17" customFormat="1"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</row>
    <row r="3118" spans="6:17" customFormat="1"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</row>
    <row r="3119" spans="6:17" customFormat="1"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</row>
    <row r="3120" spans="6:17" customFormat="1"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</row>
    <row r="3121" spans="6:17" customFormat="1"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</row>
    <row r="3122" spans="6:17" customFormat="1"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</row>
    <row r="3123" spans="6:17" customFormat="1"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</row>
    <row r="3124" spans="6:17" customFormat="1"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</row>
    <row r="3125" spans="6:17" customFormat="1"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</row>
    <row r="3126" spans="6:17" customFormat="1"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</row>
    <row r="3127" spans="6:17" customFormat="1"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</row>
    <row r="3128" spans="6:17" customFormat="1"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</row>
    <row r="3129" spans="6:17" customFormat="1"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</row>
    <row r="3130" spans="6:17" customFormat="1"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</row>
    <row r="3131" spans="6:17" customFormat="1"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</row>
    <row r="3132" spans="6:17" customFormat="1"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</row>
    <row r="3133" spans="6:17" customFormat="1"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</row>
    <row r="3134" spans="6:17" customFormat="1"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</row>
    <row r="3135" spans="6:17" customFormat="1"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</row>
    <row r="3136" spans="6:17" customFormat="1"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</row>
    <row r="3137" spans="6:17" customFormat="1"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</row>
    <row r="3138" spans="6:17" customFormat="1"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</row>
    <row r="3139" spans="6:17" customFormat="1"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</row>
    <row r="3140" spans="6:17" customFormat="1"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</row>
    <row r="3141" spans="6:17" customFormat="1"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</row>
    <row r="3142" spans="6:17" customFormat="1"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</row>
    <row r="3143" spans="6:17" customFormat="1"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</row>
    <row r="3144" spans="6:17" customFormat="1"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</row>
    <row r="3145" spans="6:17" customFormat="1"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</row>
    <row r="3146" spans="6:17" customFormat="1"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</row>
    <row r="3147" spans="6:17" customFormat="1"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</row>
    <row r="3148" spans="6:17" customFormat="1"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</row>
    <row r="3149" spans="6:17" customFormat="1"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</row>
    <row r="3150" spans="6:17" customFormat="1"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</row>
    <row r="3151" spans="6:17" customFormat="1"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</row>
    <row r="3152" spans="6:17" customFormat="1"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</row>
    <row r="3153" spans="6:17" customFormat="1"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</row>
    <row r="3154" spans="6:17" customFormat="1"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</row>
    <row r="3155" spans="6:17" customFormat="1"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</row>
    <row r="3156" spans="6:17" customFormat="1"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</row>
    <row r="3157" spans="6:17" customFormat="1"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</row>
    <row r="3158" spans="6:17" customFormat="1"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</row>
    <row r="3159" spans="6:17" customFormat="1"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</row>
    <row r="3160" spans="6:17" customFormat="1"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</row>
    <row r="3161" spans="6:17" customFormat="1"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</row>
    <row r="3162" spans="6:17" customFormat="1"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</row>
    <row r="3163" spans="6:17" customFormat="1"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</row>
    <row r="3164" spans="6:17" customFormat="1"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</row>
    <row r="3165" spans="6:17" customFormat="1"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</row>
    <row r="3166" spans="6:17" customFormat="1"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</row>
    <row r="3167" spans="6:17" customFormat="1"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</row>
    <row r="3168" spans="6:17" customFormat="1"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</row>
    <row r="3169" spans="6:17" customFormat="1"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</row>
    <row r="3170" spans="6:17" customFormat="1"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</row>
    <row r="3171" spans="6:17" customFormat="1"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</row>
    <row r="3172" spans="6:17" customFormat="1"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</row>
    <row r="3173" spans="6:17" customFormat="1"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</row>
    <row r="3174" spans="6:17" customFormat="1"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</row>
    <row r="3175" spans="6:17" customFormat="1"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</row>
    <row r="3176" spans="6:17" customFormat="1"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</row>
    <row r="3177" spans="6:17" customFormat="1"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</row>
    <row r="3178" spans="6:17" customFormat="1"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</row>
    <row r="3179" spans="6:17" customFormat="1"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</row>
    <row r="3180" spans="6:17" customFormat="1"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</row>
    <row r="3181" spans="6:17" customFormat="1"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</row>
    <row r="3182" spans="6:17" customFormat="1"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</row>
    <row r="3183" spans="6:17" customFormat="1"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</row>
    <row r="3184" spans="6:17" customFormat="1"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</row>
    <row r="3185" spans="6:17" customFormat="1"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</row>
    <row r="3186" spans="6:17" customFormat="1"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</row>
    <row r="3187" spans="6:17" customFormat="1"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</row>
    <row r="3188" spans="6:17" customFormat="1"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</row>
    <row r="3189" spans="6:17" customFormat="1"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</row>
    <row r="3190" spans="6:17" customFormat="1"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</row>
    <row r="3191" spans="6:17" customFormat="1"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</row>
    <row r="3192" spans="6:17" customFormat="1"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</row>
    <row r="3193" spans="6:17" customFormat="1"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</row>
    <row r="3194" spans="6:17" customFormat="1"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</row>
    <row r="3195" spans="6:17" customFormat="1"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</row>
    <row r="3196" spans="6:17" customFormat="1"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</row>
    <row r="3197" spans="6:17" customFormat="1"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</row>
    <row r="3198" spans="6:17" customFormat="1"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</row>
    <row r="3199" spans="6:17" customFormat="1"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</row>
    <row r="3200" spans="6:17" customFormat="1"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</row>
    <row r="3201" spans="6:17" customFormat="1"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</row>
    <row r="3202" spans="6:17" customFormat="1"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</row>
    <row r="3203" spans="6:17" customFormat="1"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</row>
    <row r="3204" spans="6:17" customFormat="1"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</row>
    <row r="3205" spans="6:17" customFormat="1"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</row>
    <row r="3206" spans="6:17" customFormat="1"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</row>
    <row r="3207" spans="6:17" customFormat="1"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</row>
    <row r="3208" spans="6:17" customFormat="1"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</row>
    <row r="3209" spans="6:17" customFormat="1"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</row>
    <row r="3210" spans="6:17" customFormat="1"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</row>
    <row r="3211" spans="6:17" customFormat="1"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</row>
    <row r="3212" spans="6:17" customFormat="1"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</row>
    <row r="3213" spans="6:17" customFormat="1"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</row>
    <row r="3214" spans="6:17" customFormat="1"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</row>
    <row r="3215" spans="6:17" customFormat="1"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</row>
    <row r="3216" spans="6:17" customFormat="1"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</row>
    <row r="3217" spans="6:17" customFormat="1"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</row>
    <row r="3218" spans="6:17" customFormat="1"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</row>
    <row r="3219" spans="6:17" customFormat="1"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</row>
    <row r="3220" spans="6:17" customFormat="1"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</row>
    <row r="3221" spans="6:17" customFormat="1"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</row>
    <row r="3222" spans="6:17" customFormat="1"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</row>
    <row r="3223" spans="6:17" customFormat="1"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</row>
    <row r="3224" spans="6:17" customFormat="1"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</row>
    <row r="3225" spans="6:17" customFormat="1"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</row>
    <row r="3226" spans="6:17" customFormat="1"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</row>
    <row r="3227" spans="6:17" customFormat="1"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</row>
    <row r="3228" spans="6:17" customFormat="1"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</row>
    <row r="3229" spans="6:17" customFormat="1"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</row>
    <row r="3230" spans="6:17" customFormat="1"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</row>
    <row r="3231" spans="6:17" customFormat="1"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</row>
    <row r="3232" spans="6:17" customFormat="1"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</row>
    <row r="3233" spans="6:17" customFormat="1"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</row>
    <row r="3234" spans="6:17" customFormat="1"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</row>
    <row r="3235" spans="6:17" customFormat="1"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</row>
    <row r="3236" spans="6:17" customFormat="1"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</row>
    <row r="3237" spans="6:17" customFormat="1"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</row>
    <row r="3238" spans="6:17" customFormat="1"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</row>
    <row r="3239" spans="6:17" customFormat="1"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</row>
    <row r="3240" spans="6:17" customFormat="1"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</row>
    <row r="3241" spans="6:17" customFormat="1"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</row>
    <row r="3242" spans="6:17" customFormat="1"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</row>
    <row r="3243" spans="6:17" customFormat="1"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</row>
    <row r="3244" spans="6:17" customFormat="1"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</row>
    <row r="3245" spans="6:17" customFormat="1"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</row>
    <row r="3246" spans="6:17" customFormat="1"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</row>
    <row r="3247" spans="6:17" customFormat="1"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</row>
    <row r="3248" spans="6:17" customFormat="1"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</row>
    <row r="3249" spans="6:17" customFormat="1"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</row>
    <row r="3250" spans="6:17" customFormat="1"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</row>
    <row r="3251" spans="6:17" customFormat="1"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</row>
    <row r="3252" spans="6:17" customFormat="1"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</row>
    <row r="3253" spans="6:17" customFormat="1"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</row>
    <row r="3254" spans="6:17" customFormat="1"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</row>
    <row r="3255" spans="6:17" customFormat="1"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</row>
    <row r="3256" spans="6:17" customFormat="1"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</row>
    <row r="3257" spans="6:17" customFormat="1"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</row>
    <row r="3258" spans="6:17" customFormat="1"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</row>
    <row r="3259" spans="6:17" customFormat="1"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</row>
    <row r="3260" spans="6:17" customFormat="1"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</row>
    <row r="3261" spans="6:17" customFormat="1"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</row>
    <row r="3262" spans="6:17" customFormat="1"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</row>
    <row r="3263" spans="6:17" customFormat="1"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</row>
    <row r="3264" spans="6:17" customFormat="1"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</row>
    <row r="3265" spans="6:17" customFormat="1"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</row>
    <row r="3266" spans="6:17" customFormat="1"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</row>
    <row r="3267" spans="6:17" customFormat="1"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</row>
    <row r="3268" spans="6:17" customFormat="1"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</row>
    <row r="3269" spans="6:17" customFormat="1"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</row>
    <row r="3270" spans="6:17" customFormat="1"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</row>
    <row r="3271" spans="6:17" customFormat="1"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</row>
    <row r="3272" spans="6:17" customFormat="1"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</row>
    <row r="3273" spans="6:17" customFormat="1"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</row>
    <row r="3274" spans="6:17" customFormat="1"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</row>
    <row r="3275" spans="6:17" customFormat="1"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</row>
    <row r="3276" spans="6:17" customFormat="1"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</row>
    <row r="3277" spans="6:17" customFormat="1"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</row>
    <row r="3278" spans="6:17" customFormat="1"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</row>
    <row r="3279" spans="6:17" customFormat="1"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</row>
    <row r="3280" spans="6:17" customFormat="1"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</row>
    <row r="3281" spans="6:17" customFormat="1"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</row>
    <row r="3282" spans="6:17" customFormat="1"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</row>
    <row r="3283" spans="6:17" customFormat="1"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</row>
    <row r="3284" spans="6:17" customFormat="1"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</row>
    <row r="3285" spans="6:17" customFormat="1"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</row>
    <row r="3286" spans="6:17" customFormat="1"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</row>
    <row r="3287" spans="6:17" customFormat="1"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</row>
    <row r="3288" spans="6:17" customFormat="1"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</row>
    <row r="3289" spans="6:17" customFormat="1"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</row>
    <row r="3290" spans="6:17" customFormat="1"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</row>
    <row r="3291" spans="6:17" customFormat="1"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</row>
    <row r="3292" spans="6:17" customFormat="1"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</row>
    <row r="3293" spans="6:17" customFormat="1"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</row>
    <row r="3294" spans="6:17" customFormat="1"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</row>
    <row r="3295" spans="6:17" customFormat="1"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</row>
    <row r="3296" spans="6:17" customFormat="1"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</row>
    <row r="3297" spans="6:17" customFormat="1"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</row>
    <row r="3298" spans="6:17" customFormat="1"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</row>
    <row r="3299" spans="6:17" customFormat="1"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</row>
    <row r="3300" spans="6:17" customFormat="1"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</row>
    <row r="3301" spans="6:17" customFormat="1"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</row>
    <row r="3302" spans="6:17" customFormat="1"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</row>
    <row r="3303" spans="6:17" customFormat="1"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</row>
    <row r="3304" spans="6:17" customFormat="1"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</row>
    <row r="3305" spans="6:17" customFormat="1"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</row>
    <row r="3306" spans="6:17" customFormat="1"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</row>
    <row r="3307" spans="6:17" customFormat="1"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</row>
    <row r="3308" spans="6:17" customFormat="1"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</row>
    <row r="3309" spans="6:17" customFormat="1"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</row>
    <row r="3310" spans="6:17" customFormat="1"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</row>
    <row r="3311" spans="6:17" customFormat="1"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</row>
    <row r="3312" spans="6:17" customFormat="1"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</row>
    <row r="3313" spans="6:17" customFormat="1"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</row>
    <row r="3314" spans="6:17" customFormat="1"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</row>
    <row r="3315" spans="6:17" customFormat="1"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</row>
    <row r="3316" spans="6:17" customFormat="1"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</row>
    <row r="3317" spans="6:17" customFormat="1"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</row>
    <row r="3318" spans="6:17" customFormat="1"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</row>
    <row r="3319" spans="6:17" customFormat="1"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</row>
    <row r="3320" spans="6:17" customFormat="1"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</row>
    <row r="3321" spans="6:17" customFormat="1"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</row>
    <row r="3322" spans="6:17" customFormat="1"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</row>
    <row r="3323" spans="6:17" customFormat="1"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</row>
    <row r="3324" spans="6:17" customFormat="1"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</row>
    <row r="3325" spans="6:17" customFormat="1"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</row>
    <row r="3326" spans="6:17" customFormat="1"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</row>
    <row r="3327" spans="6:17" customFormat="1"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</row>
    <row r="3328" spans="6:17" customFormat="1"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</row>
    <row r="3329" spans="6:17" customFormat="1"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</row>
    <row r="3330" spans="6:17" customFormat="1"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</row>
    <row r="3331" spans="6:17" customFormat="1"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</row>
    <row r="3332" spans="6:17" customFormat="1"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</row>
    <row r="3333" spans="6:17" customFormat="1"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  <c r="Q3333" s="58"/>
    </row>
    <row r="3334" spans="6:17" customFormat="1"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  <c r="Q3334" s="58"/>
    </row>
    <row r="3335" spans="6:17" customFormat="1"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  <c r="Q3335" s="58"/>
    </row>
    <row r="3336" spans="6:17" customFormat="1"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  <c r="Q3336" s="58"/>
    </row>
    <row r="3337" spans="6:17" customFormat="1"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  <c r="Q3337" s="58"/>
    </row>
    <row r="3338" spans="6:17" customFormat="1"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  <c r="Q3338" s="58"/>
    </row>
    <row r="3339" spans="6:17" customFormat="1"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</row>
    <row r="3340" spans="6:17" customFormat="1"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  <c r="Q3340" s="58"/>
    </row>
    <row r="3341" spans="6:17" customFormat="1"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  <c r="Q3341" s="58"/>
    </row>
    <row r="3342" spans="6:17" customFormat="1"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  <c r="Q3342" s="58"/>
    </row>
    <row r="3343" spans="6:17" customFormat="1"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  <c r="Q3343" s="58"/>
    </row>
    <row r="3344" spans="6:17" customFormat="1"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  <c r="Q3344" s="58"/>
    </row>
    <row r="3345" spans="6:17" customFormat="1"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  <c r="Q3345" s="58"/>
    </row>
    <row r="3346" spans="6:17" customFormat="1"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  <c r="Q3346" s="58"/>
    </row>
    <row r="3347" spans="6:17" customFormat="1"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  <c r="Q3347" s="58"/>
    </row>
    <row r="3348" spans="6:17" customFormat="1"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  <c r="Q3348" s="58"/>
    </row>
    <row r="3349" spans="6:17" customFormat="1"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  <c r="Q3349" s="58"/>
    </row>
    <row r="3350" spans="6:17" customFormat="1"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  <c r="Q3350" s="58"/>
    </row>
    <row r="3351" spans="6:17" customFormat="1"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  <c r="Q3351" s="58"/>
    </row>
    <row r="3352" spans="6:17" customFormat="1"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  <c r="Q3352" s="58"/>
    </row>
    <row r="3353" spans="6:17" customFormat="1"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  <c r="Q3353" s="58"/>
    </row>
    <row r="3354" spans="6:17" customFormat="1"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  <c r="Q3354" s="58"/>
    </row>
    <row r="3355" spans="6:17" customFormat="1"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  <c r="Q3355" s="58"/>
    </row>
    <row r="3356" spans="6:17" customFormat="1"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  <c r="Q3356" s="58"/>
    </row>
    <row r="3357" spans="6:17" customFormat="1"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  <c r="Q3357" s="58"/>
    </row>
    <row r="3358" spans="6:17" customFormat="1"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  <c r="Q3358" s="58"/>
    </row>
    <row r="3359" spans="6:17" customFormat="1"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  <c r="Q3359" s="58"/>
    </row>
    <row r="3360" spans="6:17" customFormat="1"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  <c r="Q3360" s="58"/>
    </row>
    <row r="3361" spans="6:17" customFormat="1"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  <c r="Q3361" s="58"/>
    </row>
    <row r="3362" spans="6:17" customFormat="1"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  <c r="Q3362" s="58"/>
    </row>
    <row r="3363" spans="6:17" customFormat="1"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  <c r="Q3363" s="58"/>
    </row>
    <row r="3364" spans="6:17" customFormat="1"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  <c r="Q3364" s="58"/>
    </row>
    <row r="3365" spans="6:17" customFormat="1"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  <c r="Q3365" s="58"/>
    </row>
    <row r="3366" spans="6:17" customFormat="1"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  <c r="Q3366" s="58"/>
    </row>
    <row r="3367" spans="6:17" customFormat="1"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  <c r="Q3367" s="58"/>
    </row>
    <row r="3368" spans="6:17" customFormat="1"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  <c r="Q3368" s="58"/>
    </row>
    <row r="3369" spans="6:17" customFormat="1"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  <c r="Q3369" s="58"/>
    </row>
    <row r="3370" spans="6:17" customFormat="1"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  <c r="Q3370" s="58"/>
    </row>
    <row r="3371" spans="6:17" customFormat="1"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  <c r="Q3371" s="58"/>
    </row>
    <row r="3372" spans="6:17" customFormat="1"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  <c r="Q3372" s="58"/>
    </row>
    <row r="3373" spans="6:17" customFormat="1"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  <c r="Q3373" s="58"/>
    </row>
    <row r="3374" spans="6:17" customFormat="1"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  <c r="Q3374" s="58"/>
    </row>
    <row r="3375" spans="6:17" customFormat="1"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  <c r="Q3375" s="58"/>
    </row>
    <row r="3376" spans="6:17" customFormat="1"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  <c r="Q3376" s="58"/>
    </row>
    <row r="3377" spans="6:17" customFormat="1"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  <c r="Q3377" s="58"/>
    </row>
    <row r="3378" spans="6:17" customFormat="1"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  <c r="Q3378" s="58"/>
    </row>
    <row r="3379" spans="6:17" customFormat="1"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  <c r="Q3379" s="58"/>
    </row>
    <row r="3380" spans="6:17" customFormat="1"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  <c r="Q3380" s="58"/>
    </row>
    <row r="3381" spans="6:17" customFormat="1"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  <c r="Q3381" s="58"/>
    </row>
    <row r="3382" spans="6:17" customFormat="1"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  <c r="Q3382" s="58"/>
    </row>
    <row r="3383" spans="6:17" customFormat="1"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  <c r="Q3383" s="58"/>
    </row>
    <row r="3384" spans="6:17" customFormat="1"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  <c r="Q3384" s="58"/>
    </row>
    <row r="3385" spans="6:17" customFormat="1"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  <c r="Q3385" s="58"/>
    </row>
    <row r="3386" spans="6:17" customFormat="1"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  <c r="Q3386" s="58"/>
    </row>
    <row r="3387" spans="6:17" customFormat="1"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  <c r="Q3387" s="58"/>
    </row>
    <row r="3388" spans="6:17" customFormat="1"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  <c r="Q3388" s="58"/>
    </row>
    <row r="3389" spans="6:17" customFormat="1"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  <c r="Q3389" s="58"/>
    </row>
    <row r="3390" spans="6:17" customFormat="1"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  <c r="Q3390" s="58"/>
    </row>
    <row r="3391" spans="6:17" customFormat="1"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  <c r="Q3391" s="58"/>
    </row>
    <row r="3392" spans="6:17" customFormat="1"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  <c r="Q3392" s="58"/>
    </row>
    <row r="3393" spans="6:17" customFormat="1"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  <c r="Q3393" s="58"/>
    </row>
    <row r="3394" spans="6:17" customFormat="1"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  <c r="Q3394" s="58"/>
    </row>
    <row r="3395" spans="6:17" customFormat="1"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  <c r="Q3395" s="58"/>
    </row>
    <row r="3396" spans="6:17" customFormat="1"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  <c r="Q3396" s="58"/>
    </row>
    <row r="3397" spans="6:17" customFormat="1"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  <c r="Q3397" s="58"/>
    </row>
    <row r="3398" spans="6:17" customFormat="1"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  <c r="Q3398" s="58"/>
    </row>
    <row r="3399" spans="6:17" customFormat="1"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  <c r="Q3399" s="58"/>
    </row>
    <row r="3400" spans="6:17" customFormat="1"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  <c r="Q3400" s="58"/>
    </row>
    <row r="3401" spans="6:17" customFormat="1"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  <c r="Q3401" s="58"/>
    </row>
    <row r="3402" spans="6:17" customFormat="1"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  <c r="Q3402" s="58"/>
    </row>
    <row r="3403" spans="6:17" customFormat="1"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  <c r="Q3403" s="58"/>
    </row>
    <row r="3404" spans="6:17" customFormat="1"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  <c r="Q3404" s="58"/>
    </row>
    <row r="3405" spans="6:17" customFormat="1"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  <c r="Q3405" s="58"/>
    </row>
    <row r="3406" spans="6:17" customFormat="1"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  <c r="Q3406" s="58"/>
    </row>
    <row r="3407" spans="6:17" customFormat="1"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  <c r="Q3407" s="58"/>
    </row>
    <row r="3408" spans="6:17" customFormat="1"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  <c r="Q3408" s="58"/>
    </row>
    <row r="3409" spans="6:17" customFormat="1"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  <c r="Q3409" s="58"/>
    </row>
    <row r="3410" spans="6:17" customFormat="1"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  <c r="Q3410" s="58"/>
    </row>
    <row r="3411" spans="6:17" customFormat="1"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  <c r="Q3411" s="58"/>
    </row>
    <row r="3412" spans="6:17" customFormat="1"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  <c r="Q3412" s="58"/>
    </row>
    <row r="3413" spans="6:17" customFormat="1"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  <c r="Q3413" s="58"/>
    </row>
    <row r="3414" spans="6:17" customFormat="1"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  <c r="Q3414" s="58"/>
    </row>
    <row r="3415" spans="6:17" customFormat="1"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  <c r="Q3415" s="58"/>
    </row>
    <row r="3416" spans="6:17" customFormat="1"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  <c r="Q3416" s="58"/>
    </row>
    <row r="3417" spans="6:17" customFormat="1"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  <c r="Q3417" s="58"/>
    </row>
    <row r="3418" spans="6:17" customFormat="1"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  <c r="Q3418" s="58"/>
    </row>
    <row r="3419" spans="6:17" customFormat="1"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  <c r="Q3419" s="58"/>
    </row>
    <row r="3420" spans="6:17" customFormat="1"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  <c r="Q3420" s="58"/>
    </row>
    <row r="3421" spans="6:17" customFormat="1"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  <c r="Q3421" s="58"/>
    </row>
    <row r="3422" spans="6:17" customFormat="1">
      <c r="F3422" s="58"/>
      <c r="G3422" s="58"/>
      <c r="H3422" s="58"/>
      <c r="I3422" s="58"/>
      <c r="J3422" s="58"/>
      <c r="K3422" s="58"/>
      <c r="L3422" s="58"/>
      <c r="M3422" s="58"/>
      <c r="N3422" s="58"/>
      <c r="O3422" s="58"/>
      <c r="P3422" s="58"/>
      <c r="Q3422" s="58"/>
    </row>
    <row r="3423" spans="6:17" customFormat="1">
      <c r="F3423" s="58"/>
      <c r="G3423" s="58"/>
      <c r="H3423" s="58"/>
      <c r="I3423" s="58"/>
      <c r="J3423" s="58"/>
      <c r="K3423" s="58"/>
      <c r="L3423" s="58"/>
      <c r="M3423" s="58"/>
      <c r="N3423" s="58"/>
      <c r="O3423" s="58"/>
      <c r="P3423" s="58"/>
      <c r="Q3423" s="58"/>
    </row>
    <row r="3424" spans="6:17" customFormat="1">
      <c r="F3424" s="58"/>
      <c r="G3424" s="58"/>
      <c r="H3424" s="58"/>
      <c r="I3424" s="58"/>
      <c r="J3424" s="58"/>
      <c r="K3424" s="58"/>
      <c r="L3424" s="58"/>
      <c r="M3424" s="58"/>
      <c r="N3424" s="58"/>
      <c r="O3424" s="58"/>
      <c r="P3424" s="58"/>
      <c r="Q3424" s="58"/>
    </row>
    <row r="3425" spans="6:17" customFormat="1">
      <c r="F3425" s="58"/>
      <c r="G3425" s="58"/>
      <c r="H3425" s="58"/>
      <c r="I3425" s="58"/>
      <c r="J3425" s="58"/>
      <c r="K3425" s="58"/>
      <c r="L3425" s="58"/>
      <c r="M3425" s="58"/>
      <c r="N3425" s="58"/>
      <c r="O3425" s="58"/>
      <c r="P3425" s="58"/>
      <c r="Q3425" s="58"/>
    </row>
    <row r="3426" spans="6:17" customFormat="1">
      <c r="F3426" s="58"/>
      <c r="G3426" s="58"/>
      <c r="H3426" s="58"/>
      <c r="I3426" s="58"/>
      <c r="J3426" s="58"/>
      <c r="K3426" s="58"/>
      <c r="L3426" s="58"/>
      <c r="M3426" s="58"/>
      <c r="N3426" s="58"/>
      <c r="O3426" s="58"/>
      <c r="P3426" s="58"/>
      <c r="Q3426" s="58"/>
    </row>
    <row r="3427" spans="6:17" customFormat="1">
      <c r="F3427" s="58"/>
      <c r="G3427" s="58"/>
      <c r="H3427" s="58"/>
      <c r="I3427" s="58"/>
      <c r="J3427" s="58"/>
      <c r="K3427" s="58"/>
      <c r="L3427" s="58"/>
      <c r="M3427" s="58"/>
      <c r="N3427" s="58"/>
      <c r="O3427" s="58"/>
      <c r="P3427" s="58"/>
      <c r="Q3427" s="58"/>
    </row>
    <row r="3428" spans="6:17" customFormat="1">
      <c r="F3428" s="58"/>
      <c r="G3428" s="58"/>
      <c r="H3428" s="58"/>
      <c r="I3428" s="58"/>
      <c r="J3428" s="58"/>
      <c r="K3428" s="58"/>
      <c r="L3428" s="58"/>
      <c r="M3428" s="58"/>
      <c r="N3428" s="58"/>
      <c r="O3428" s="58"/>
      <c r="P3428" s="58"/>
      <c r="Q3428" s="58"/>
    </row>
    <row r="3429" spans="6:17" customFormat="1">
      <c r="F3429" s="58"/>
      <c r="G3429" s="58"/>
      <c r="H3429" s="58"/>
      <c r="I3429" s="58"/>
      <c r="J3429" s="58"/>
      <c r="K3429" s="58"/>
      <c r="L3429" s="58"/>
      <c r="M3429" s="58"/>
      <c r="N3429" s="58"/>
      <c r="O3429" s="58"/>
      <c r="P3429" s="58"/>
      <c r="Q3429" s="58"/>
    </row>
    <row r="3430" spans="6:17" customFormat="1">
      <c r="F3430" s="58"/>
      <c r="G3430" s="58"/>
      <c r="H3430" s="58"/>
      <c r="I3430" s="58"/>
      <c r="J3430" s="58"/>
      <c r="K3430" s="58"/>
      <c r="L3430" s="58"/>
      <c r="M3430" s="58"/>
      <c r="N3430" s="58"/>
      <c r="O3430" s="58"/>
      <c r="P3430" s="58"/>
      <c r="Q3430" s="58"/>
    </row>
  </sheetData>
  <mergeCells count="81">
    <mergeCell ref="J16:K16"/>
    <mergeCell ref="J17:K17"/>
    <mergeCell ref="J18:K18"/>
    <mergeCell ref="A22:A24"/>
    <mergeCell ref="B22:B24"/>
    <mergeCell ref="C22:C24"/>
    <mergeCell ref="D22:D24"/>
    <mergeCell ref="E22:E24"/>
    <mergeCell ref="F22:I22"/>
    <mergeCell ref="J22:M22"/>
    <mergeCell ref="F23:F24"/>
    <mergeCell ref="G23:I23"/>
    <mergeCell ref="J23:J24"/>
    <mergeCell ref="K23:M23"/>
    <mergeCell ref="A27:Q27"/>
    <mergeCell ref="A31:Q31"/>
    <mergeCell ref="A26:Q26"/>
    <mergeCell ref="N22:N24"/>
    <mergeCell ref="O22:O24"/>
    <mergeCell ref="P22:P24"/>
    <mergeCell ref="Q22:Q24"/>
    <mergeCell ref="A35:Q35"/>
    <mergeCell ref="A39:Q39"/>
    <mergeCell ref="A136:Q136"/>
    <mergeCell ref="A46:Q46"/>
    <mergeCell ref="A47:Q47"/>
    <mergeCell ref="A58:Q58"/>
    <mergeCell ref="A60:Q60"/>
    <mergeCell ref="A62:Q62"/>
    <mergeCell ref="A41:Q41"/>
    <mergeCell ref="A192:I192"/>
    <mergeCell ref="A193:I193"/>
    <mergeCell ref="A194:I194"/>
    <mergeCell ref="A195:I195"/>
    <mergeCell ref="A75:Q75"/>
    <mergeCell ref="A76:Q76"/>
    <mergeCell ref="A98:Q98"/>
    <mergeCell ref="A112:Q112"/>
    <mergeCell ref="A124:Q124"/>
    <mergeCell ref="A133:Q133"/>
    <mergeCell ref="A142:Q142"/>
    <mergeCell ref="A150:Q150"/>
    <mergeCell ref="A153:Q153"/>
    <mergeCell ref="A166:Q166"/>
    <mergeCell ref="A169:Q169"/>
    <mergeCell ref="A196:I196"/>
    <mergeCell ref="A197:I197"/>
    <mergeCell ref="A210:I210"/>
    <mergeCell ref="A199:I199"/>
    <mergeCell ref="A200:I200"/>
    <mergeCell ref="A201:I201"/>
    <mergeCell ref="A202:I202"/>
    <mergeCell ref="A203:I203"/>
    <mergeCell ref="A204:I204"/>
    <mergeCell ref="A205:I205"/>
    <mergeCell ref="A198:I198"/>
    <mergeCell ref="A206:I206"/>
    <mergeCell ref="A207:I207"/>
    <mergeCell ref="A208:I208"/>
    <mergeCell ref="A209:I209"/>
    <mergeCell ref="A211:I211"/>
    <mergeCell ref="A213:I213"/>
    <mergeCell ref="A217:Q217"/>
    <mergeCell ref="A218:Q218"/>
    <mergeCell ref="A250:Q250"/>
    <mergeCell ref="A212:I212"/>
    <mergeCell ref="A251:Q251"/>
    <mergeCell ref="A214:I214"/>
    <mergeCell ref="A236:Q236"/>
    <mergeCell ref="A241:Q241"/>
    <mergeCell ref="A242:Q242"/>
    <mergeCell ref="A244:Q244"/>
    <mergeCell ref="A220:Q220"/>
    <mergeCell ref="A247:Q247"/>
    <mergeCell ref="A248:Q248"/>
    <mergeCell ref="A221:Q221"/>
    <mergeCell ref="A225:Q225"/>
    <mergeCell ref="A226:Q226"/>
    <mergeCell ref="A228:Q228"/>
    <mergeCell ref="A233:Q233"/>
    <mergeCell ref="A234:Q234"/>
  </mergeCells>
  <pageMargins left="0.23622047244094491" right="0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75"/>
  <sheetViews>
    <sheetView showGridLines="0" topLeftCell="A4" zoomScaleSheetLayoutView="75" workbookViewId="0">
      <selection activeCell="C18" sqref="C18"/>
    </sheetView>
  </sheetViews>
  <sheetFormatPr defaultRowHeight="12" outlineLevelRow="2"/>
  <cols>
    <col min="1" max="1" width="4.5703125" style="57" customWidth="1"/>
    <col min="2" max="2" width="14.42578125" style="56" customWidth="1"/>
    <col min="3" max="3" width="40.7109375" style="55" customWidth="1"/>
    <col min="4" max="4" width="13.85546875" style="54" customWidth="1"/>
    <col min="5" max="5" width="11.7109375" style="54" customWidth="1"/>
    <col min="6" max="6" width="8.140625" style="110" customWidth="1"/>
    <col min="7" max="9" width="7.140625" style="110" customWidth="1"/>
    <col min="10" max="10" width="8.140625" style="110" customWidth="1"/>
    <col min="11" max="13" width="7.140625" style="110" customWidth="1"/>
    <col min="14" max="16384" width="9.140625" style="111"/>
  </cols>
  <sheetData>
    <row r="1" spans="1:14" outlineLevel="2">
      <c r="A1" s="109" t="s">
        <v>366</v>
      </c>
      <c r="J1" s="109" t="s">
        <v>365</v>
      </c>
    </row>
    <row r="2" spans="1:14" outlineLevel="1">
      <c r="A2" s="98"/>
      <c r="J2" s="98"/>
    </row>
    <row r="3" spans="1:14" outlineLevel="1">
      <c r="A3" s="98"/>
      <c r="J3" s="98"/>
    </row>
    <row r="4" spans="1:14" outlineLevel="1">
      <c r="A4" s="98" t="s">
        <v>421</v>
      </c>
      <c r="J4" s="98" t="s">
        <v>421</v>
      </c>
    </row>
    <row r="5" spans="1:14" outlineLevel="1">
      <c r="A5" s="98" t="s">
        <v>363</v>
      </c>
      <c r="J5" s="98" t="s">
        <v>422</v>
      </c>
    </row>
    <row r="6" spans="1:14" outlineLevel="1">
      <c r="A6" s="98"/>
      <c r="J6" s="98"/>
    </row>
    <row r="7" spans="1:14">
      <c r="C7" s="102"/>
      <c r="D7" s="112"/>
      <c r="E7" s="113" t="s">
        <v>414</v>
      </c>
      <c r="F7" s="114"/>
      <c r="G7" s="114"/>
      <c r="H7" s="112"/>
      <c r="I7" s="114"/>
      <c r="J7" s="114"/>
    </row>
    <row r="8" spans="1:14">
      <c r="C8" s="98"/>
      <c r="D8" s="57"/>
      <c r="E8" s="115" t="s">
        <v>9</v>
      </c>
      <c r="F8" s="114"/>
      <c r="G8" s="114"/>
      <c r="I8" s="115"/>
    </row>
    <row r="9" spans="1:14">
      <c r="C9" s="98"/>
      <c r="D9" s="57"/>
      <c r="E9" s="115"/>
      <c r="F9" s="114"/>
      <c r="G9" s="114"/>
      <c r="I9" s="115"/>
    </row>
    <row r="10" spans="1:14">
      <c r="C10" s="98"/>
      <c r="D10" s="116" t="s">
        <v>361</v>
      </c>
    </row>
    <row r="11" spans="1:14">
      <c r="C11" s="98"/>
      <c r="D11" s="57" t="s">
        <v>360</v>
      </c>
      <c r="I11" s="116"/>
    </row>
    <row r="12" spans="1:14">
      <c r="C12" s="100"/>
      <c r="D12" s="57"/>
      <c r="E12" s="101"/>
      <c r="F12" s="117"/>
      <c r="G12" s="117"/>
      <c r="I12" s="57"/>
    </row>
    <row r="13" spans="1:14">
      <c r="B13" s="117" t="s">
        <v>359</v>
      </c>
      <c r="C13" s="99" t="s">
        <v>499</v>
      </c>
      <c r="D13" s="118"/>
      <c r="E13" s="119"/>
      <c r="F13" s="120"/>
      <c r="G13" s="120"/>
      <c r="H13" s="121"/>
      <c r="I13" s="121"/>
      <c r="J13" s="121"/>
    </row>
    <row r="14" spans="1:14">
      <c r="C14" s="102"/>
      <c r="D14" s="57"/>
      <c r="E14" s="115" t="s">
        <v>358</v>
      </c>
      <c r="G14" s="114"/>
      <c r="H14" s="57"/>
      <c r="I14" s="114"/>
      <c r="J14" s="114"/>
    </row>
    <row r="15" spans="1:14">
      <c r="A15" s="104"/>
      <c r="B15" s="105"/>
      <c r="C15" s="98"/>
      <c r="D15" s="57"/>
      <c r="E15" s="122"/>
    </row>
    <row r="16" spans="1:14">
      <c r="C16" s="123" t="s">
        <v>357</v>
      </c>
      <c r="D16" s="57"/>
      <c r="E16" s="57"/>
      <c r="I16" s="123"/>
      <c r="J16" s="123"/>
      <c r="N16" s="124"/>
    </row>
    <row r="17" spans="1:13">
      <c r="C17" s="123" t="s">
        <v>425</v>
      </c>
      <c r="D17" s="110"/>
      <c r="E17" s="165" t="s">
        <v>426</v>
      </c>
      <c r="F17" s="163"/>
      <c r="G17" s="98" t="s">
        <v>352</v>
      </c>
      <c r="I17" s="123"/>
      <c r="J17" s="123"/>
    </row>
    <row r="18" spans="1:13" outlineLevel="1">
      <c r="C18" s="123" t="s">
        <v>427</v>
      </c>
      <c r="D18" s="110"/>
      <c r="E18" s="165" t="s">
        <v>428</v>
      </c>
      <c r="F18" s="163"/>
      <c r="G18" s="98" t="s">
        <v>352</v>
      </c>
      <c r="I18" s="123"/>
      <c r="J18" s="123"/>
    </row>
    <row r="19" spans="1:13" outlineLevel="1">
      <c r="C19" s="123" t="s">
        <v>429</v>
      </c>
      <c r="D19" s="110"/>
      <c r="E19" s="165" t="s">
        <v>430</v>
      </c>
      <c r="F19" s="163"/>
      <c r="G19" s="98" t="s">
        <v>352</v>
      </c>
      <c r="I19" s="123"/>
      <c r="J19" s="123"/>
    </row>
    <row r="20" spans="1:13">
      <c r="C20" s="123" t="s">
        <v>354</v>
      </c>
      <c r="D20" s="57"/>
      <c r="E20" s="165" t="s">
        <v>431</v>
      </c>
      <c r="F20" s="163"/>
      <c r="G20" s="98" t="s">
        <v>352</v>
      </c>
      <c r="I20" s="123"/>
      <c r="J20" s="123"/>
    </row>
    <row r="21" spans="1:13" outlineLevel="1">
      <c r="C21" s="123" t="s">
        <v>351</v>
      </c>
      <c r="D21" s="57"/>
      <c r="E21" s="165" t="s">
        <v>432</v>
      </c>
      <c r="F21" s="163"/>
      <c r="G21" s="98" t="s">
        <v>349</v>
      </c>
      <c r="I21" s="123"/>
      <c r="J21" s="123"/>
    </row>
    <row r="22" spans="1:13">
      <c r="C22" s="122" t="s">
        <v>433</v>
      </c>
      <c r="D22" s="57"/>
      <c r="E22" s="57"/>
    </row>
    <row r="23" spans="1:13">
      <c r="C23" s="98"/>
      <c r="D23" s="57"/>
      <c r="E23" s="57"/>
    </row>
    <row r="24" spans="1:13" ht="12.75" customHeight="1">
      <c r="A24" s="154" t="s">
        <v>11</v>
      </c>
      <c r="B24" s="156" t="s">
        <v>347</v>
      </c>
      <c r="C24" s="154" t="s">
        <v>346</v>
      </c>
      <c r="D24" s="154" t="s">
        <v>345</v>
      </c>
      <c r="E24" s="154" t="s">
        <v>344</v>
      </c>
      <c r="F24" s="154" t="s">
        <v>343</v>
      </c>
      <c r="G24" s="155"/>
      <c r="H24" s="155"/>
      <c r="I24" s="155"/>
      <c r="J24" s="154" t="s">
        <v>342</v>
      </c>
      <c r="K24" s="155"/>
      <c r="L24" s="155"/>
      <c r="M24" s="155"/>
    </row>
    <row r="25" spans="1:13" ht="13.5" customHeight="1">
      <c r="A25" s="155"/>
      <c r="B25" s="157"/>
      <c r="C25" s="154"/>
      <c r="D25" s="154"/>
      <c r="E25" s="154"/>
      <c r="F25" s="154" t="s">
        <v>337</v>
      </c>
      <c r="G25" s="154" t="s">
        <v>336</v>
      </c>
      <c r="H25" s="155"/>
      <c r="I25" s="155"/>
      <c r="J25" s="154" t="s">
        <v>337</v>
      </c>
      <c r="K25" s="154" t="s">
        <v>336</v>
      </c>
      <c r="L25" s="155"/>
      <c r="M25" s="155"/>
    </row>
    <row r="26" spans="1:13" ht="24">
      <c r="A26" s="155"/>
      <c r="B26" s="157"/>
      <c r="C26" s="154"/>
      <c r="D26" s="154"/>
      <c r="E26" s="154"/>
      <c r="F26" s="155"/>
      <c r="G26" s="69" t="s">
        <v>335</v>
      </c>
      <c r="H26" s="69" t="s">
        <v>434</v>
      </c>
      <c r="I26" s="69" t="s">
        <v>333</v>
      </c>
      <c r="J26" s="155"/>
      <c r="K26" s="69" t="s">
        <v>335</v>
      </c>
      <c r="L26" s="69" t="s">
        <v>434</v>
      </c>
      <c r="M26" s="69" t="s">
        <v>333</v>
      </c>
    </row>
    <row r="27" spans="1:13">
      <c r="A27" s="66">
        <v>1</v>
      </c>
      <c r="B27" s="70">
        <v>2</v>
      </c>
      <c r="C27" s="69">
        <v>3</v>
      </c>
      <c r="D27" s="69">
        <v>4</v>
      </c>
      <c r="E27" s="63">
        <v>5</v>
      </c>
      <c r="F27" s="68">
        <v>6</v>
      </c>
      <c r="G27" s="68">
        <v>7</v>
      </c>
      <c r="H27" s="68">
        <v>8</v>
      </c>
      <c r="I27" s="68">
        <v>9</v>
      </c>
      <c r="J27" s="68">
        <v>10</v>
      </c>
      <c r="K27" s="68">
        <v>11</v>
      </c>
      <c r="L27" s="68">
        <v>12</v>
      </c>
      <c r="M27" s="68">
        <v>13</v>
      </c>
    </row>
    <row r="28" spans="1:13" ht="19.149999999999999" customHeight="1">
      <c r="A28" s="153" t="s">
        <v>435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</row>
    <row r="29" spans="1:13" ht="24">
      <c r="A29" s="66">
        <v>1</v>
      </c>
      <c r="B29" s="65" t="s">
        <v>436</v>
      </c>
      <c r="C29" s="64" t="s">
        <v>437</v>
      </c>
      <c r="D29" s="63" t="s">
        <v>438</v>
      </c>
      <c r="E29" s="66">
        <v>0.08</v>
      </c>
      <c r="F29" s="125">
        <v>748.16</v>
      </c>
      <c r="G29" s="125">
        <v>391.84</v>
      </c>
      <c r="H29" s="125">
        <v>19.739999999999998</v>
      </c>
      <c r="I29" s="125">
        <v>0.41</v>
      </c>
      <c r="J29" s="125">
        <v>59.85</v>
      </c>
      <c r="K29" s="125">
        <v>31.35</v>
      </c>
      <c r="L29" s="125">
        <v>1.58</v>
      </c>
      <c r="M29" s="125">
        <v>0.03</v>
      </c>
    </row>
    <row r="30" spans="1:13" ht="24">
      <c r="A30" s="66">
        <v>2</v>
      </c>
      <c r="B30" s="65" t="s">
        <v>439</v>
      </c>
      <c r="C30" s="64" t="s">
        <v>440</v>
      </c>
      <c r="D30" s="63" t="s">
        <v>438</v>
      </c>
      <c r="E30" s="66">
        <v>0.06</v>
      </c>
      <c r="F30" s="125">
        <v>785.06</v>
      </c>
      <c r="G30" s="125">
        <v>435.49</v>
      </c>
      <c r="H30" s="125">
        <v>22.16</v>
      </c>
      <c r="I30" s="125">
        <v>0.54</v>
      </c>
      <c r="J30" s="125">
        <v>47.1</v>
      </c>
      <c r="K30" s="125">
        <v>26.13</v>
      </c>
      <c r="L30" s="125">
        <v>1.33</v>
      </c>
      <c r="M30" s="125">
        <v>0.03</v>
      </c>
    </row>
    <row r="31" spans="1:13" ht="24">
      <c r="A31" s="66">
        <v>3</v>
      </c>
      <c r="B31" s="65" t="s">
        <v>441</v>
      </c>
      <c r="C31" s="64" t="s">
        <v>442</v>
      </c>
      <c r="D31" s="63" t="s">
        <v>438</v>
      </c>
      <c r="E31" s="66">
        <v>0.28000000000000003</v>
      </c>
      <c r="F31" s="125">
        <v>788.01</v>
      </c>
      <c r="G31" s="125">
        <v>428.54</v>
      </c>
      <c r="H31" s="125">
        <v>22.16</v>
      </c>
      <c r="I31" s="125">
        <v>0.54</v>
      </c>
      <c r="J31" s="125">
        <v>220.64</v>
      </c>
      <c r="K31" s="125">
        <v>119.99</v>
      </c>
      <c r="L31" s="125">
        <v>6.2</v>
      </c>
      <c r="M31" s="125">
        <v>0.15</v>
      </c>
    </row>
    <row r="32" spans="1:13" ht="24">
      <c r="A32" s="66">
        <v>4</v>
      </c>
      <c r="B32" s="65" t="s">
        <v>443</v>
      </c>
      <c r="C32" s="64" t="s">
        <v>444</v>
      </c>
      <c r="D32" s="63" t="s">
        <v>438</v>
      </c>
      <c r="E32" s="66">
        <v>0.02</v>
      </c>
      <c r="F32" s="125">
        <v>1438.74</v>
      </c>
      <c r="G32" s="125">
        <v>754.91</v>
      </c>
      <c r="H32" s="125">
        <v>66.62</v>
      </c>
      <c r="I32" s="125">
        <v>1.62</v>
      </c>
      <c r="J32" s="125">
        <v>28.77</v>
      </c>
      <c r="K32" s="125">
        <v>15.1</v>
      </c>
      <c r="L32" s="125">
        <v>1.33</v>
      </c>
      <c r="M32" s="125">
        <v>0.03</v>
      </c>
    </row>
    <row r="33" spans="1:13" ht="24">
      <c r="A33" s="66">
        <v>5</v>
      </c>
      <c r="B33" s="65" t="s">
        <v>445</v>
      </c>
      <c r="C33" s="64" t="s">
        <v>446</v>
      </c>
      <c r="D33" s="63" t="s">
        <v>438</v>
      </c>
      <c r="E33" s="66">
        <v>0.06</v>
      </c>
      <c r="F33" s="125">
        <v>2335.7600000000002</v>
      </c>
      <c r="G33" s="125">
        <v>574.37</v>
      </c>
      <c r="H33" s="125">
        <v>45.03</v>
      </c>
      <c r="I33" s="125">
        <v>1.76</v>
      </c>
      <c r="J33" s="125">
        <v>140.15</v>
      </c>
      <c r="K33" s="125">
        <v>34.46</v>
      </c>
      <c r="L33" s="125">
        <v>2.7</v>
      </c>
      <c r="M33" s="125">
        <v>0.11</v>
      </c>
    </row>
    <row r="34" spans="1:13" ht="24">
      <c r="A34" s="66">
        <v>6</v>
      </c>
      <c r="B34" s="65" t="s">
        <v>447</v>
      </c>
      <c r="C34" s="64" t="s">
        <v>448</v>
      </c>
      <c r="D34" s="63" t="s">
        <v>438</v>
      </c>
      <c r="E34" s="66">
        <v>0.04</v>
      </c>
      <c r="F34" s="125">
        <v>3535.58</v>
      </c>
      <c r="G34" s="125">
        <v>478.14</v>
      </c>
      <c r="H34" s="125">
        <v>1339.69</v>
      </c>
      <c r="I34" s="125">
        <v>492.77</v>
      </c>
      <c r="J34" s="125">
        <v>141.41999999999999</v>
      </c>
      <c r="K34" s="125">
        <v>19.13</v>
      </c>
      <c r="L34" s="125">
        <v>53.59</v>
      </c>
      <c r="M34" s="125">
        <v>19.71</v>
      </c>
    </row>
    <row r="35" spans="1:13">
      <c r="A35" s="66">
        <v>6.1</v>
      </c>
      <c r="B35" s="65" t="s">
        <v>163</v>
      </c>
      <c r="C35" s="64" t="s">
        <v>449</v>
      </c>
      <c r="D35" s="63" t="s">
        <v>450</v>
      </c>
      <c r="E35" s="66">
        <v>4</v>
      </c>
      <c r="F35" s="125">
        <v>31.1</v>
      </c>
      <c r="G35" s="125">
        <v>31.1</v>
      </c>
      <c r="H35" s="125"/>
      <c r="I35" s="125"/>
      <c r="J35" s="125">
        <v>124.4</v>
      </c>
      <c r="K35" s="125">
        <v>124.4</v>
      </c>
      <c r="L35" s="125"/>
      <c r="M35" s="125"/>
    </row>
    <row r="36" spans="1:13">
      <c r="A36" s="66">
        <v>7</v>
      </c>
      <c r="B36" s="65" t="s">
        <v>163</v>
      </c>
      <c r="C36" s="64" t="s">
        <v>451</v>
      </c>
      <c r="D36" s="63" t="s">
        <v>450</v>
      </c>
      <c r="E36" s="66">
        <v>4</v>
      </c>
      <c r="F36" s="125">
        <v>8.11</v>
      </c>
      <c r="G36" s="125">
        <v>5</v>
      </c>
      <c r="H36" s="125"/>
      <c r="I36" s="125"/>
      <c r="J36" s="125">
        <v>32.44</v>
      </c>
      <c r="K36" s="125">
        <v>20</v>
      </c>
      <c r="L36" s="125"/>
      <c r="M36" s="125"/>
    </row>
    <row r="37" spans="1:13" ht="24">
      <c r="A37" s="66">
        <v>8</v>
      </c>
      <c r="B37" s="65" t="s">
        <v>452</v>
      </c>
      <c r="C37" s="64" t="s">
        <v>453</v>
      </c>
      <c r="D37" s="63" t="s">
        <v>454</v>
      </c>
      <c r="E37" s="66">
        <v>2</v>
      </c>
      <c r="F37" s="125">
        <v>86.68</v>
      </c>
      <c r="G37" s="125">
        <v>33.33</v>
      </c>
      <c r="H37" s="125">
        <v>3.48</v>
      </c>
      <c r="I37" s="125">
        <v>0.14000000000000001</v>
      </c>
      <c r="J37" s="125">
        <v>173.36</v>
      </c>
      <c r="K37" s="125">
        <v>66.66</v>
      </c>
      <c r="L37" s="125">
        <v>6.96</v>
      </c>
      <c r="M37" s="125">
        <v>0.28000000000000003</v>
      </c>
    </row>
    <row r="38" spans="1:13">
      <c r="A38" s="66">
        <v>9.1</v>
      </c>
      <c r="B38" s="65" t="s">
        <v>163</v>
      </c>
      <c r="C38" s="64" t="s">
        <v>455</v>
      </c>
      <c r="D38" s="63" t="s">
        <v>450</v>
      </c>
      <c r="E38" s="66">
        <v>2</v>
      </c>
      <c r="F38" s="125">
        <v>62.11</v>
      </c>
      <c r="G38" s="125">
        <v>31.1</v>
      </c>
      <c r="H38" s="125"/>
      <c r="I38" s="125"/>
      <c r="J38" s="125">
        <v>124.22</v>
      </c>
      <c r="K38" s="125">
        <v>62.2</v>
      </c>
      <c r="L38" s="125"/>
      <c r="M38" s="125"/>
    </row>
    <row r="39" spans="1:13" ht="24">
      <c r="A39" s="66">
        <v>10</v>
      </c>
      <c r="B39" s="65" t="s">
        <v>456</v>
      </c>
      <c r="C39" s="64" t="s">
        <v>457</v>
      </c>
      <c r="D39" s="63" t="s">
        <v>454</v>
      </c>
      <c r="E39" s="66">
        <v>2</v>
      </c>
      <c r="F39" s="125">
        <v>6.23</v>
      </c>
      <c r="G39" s="125">
        <v>3.37</v>
      </c>
      <c r="H39" s="125">
        <v>2.42</v>
      </c>
      <c r="I39" s="125">
        <v>0.14000000000000001</v>
      </c>
      <c r="J39" s="125">
        <v>12.46</v>
      </c>
      <c r="K39" s="125">
        <v>6.74</v>
      </c>
      <c r="L39" s="125">
        <v>4.84</v>
      </c>
      <c r="M39" s="125">
        <v>0.28000000000000003</v>
      </c>
    </row>
    <row r="40" spans="1:13">
      <c r="A40" s="66">
        <v>11</v>
      </c>
      <c r="B40" s="65" t="s">
        <v>163</v>
      </c>
      <c r="C40" s="64" t="s">
        <v>458</v>
      </c>
      <c r="D40" s="63" t="s">
        <v>450</v>
      </c>
      <c r="E40" s="66">
        <v>2</v>
      </c>
      <c r="F40" s="125">
        <v>186.6</v>
      </c>
      <c r="G40" s="125">
        <v>93.3</v>
      </c>
      <c r="H40" s="125"/>
      <c r="I40" s="125"/>
      <c r="J40" s="125">
        <v>373.2</v>
      </c>
      <c r="K40" s="125">
        <v>186.6</v>
      </c>
      <c r="L40" s="125"/>
      <c r="M40" s="125"/>
    </row>
    <row r="41" spans="1:13" ht="24">
      <c r="A41" s="66">
        <v>12</v>
      </c>
      <c r="B41" s="65" t="s">
        <v>459</v>
      </c>
      <c r="C41" s="64" t="s">
        <v>460</v>
      </c>
      <c r="D41" s="63" t="s">
        <v>461</v>
      </c>
      <c r="E41" s="66">
        <v>0.02</v>
      </c>
      <c r="F41" s="125">
        <v>1738.54</v>
      </c>
      <c r="G41" s="125">
        <v>758.88</v>
      </c>
      <c r="H41" s="125">
        <v>61.64</v>
      </c>
      <c r="I41" s="125">
        <v>1.35</v>
      </c>
      <c r="J41" s="125">
        <v>34.770000000000003</v>
      </c>
      <c r="K41" s="125">
        <v>15.18</v>
      </c>
      <c r="L41" s="125">
        <v>1.23</v>
      </c>
      <c r="M41" s="125">
        <v>0.03</v>
      </c>
    </row>
    <row r="42" spans="1:13">
      <c r="A42" s="66">
        <v>13</v>
      </c>
      <c r="B42" s="65" t="s">
        <v>163</v>
      </c>
      <c r="C42" s="64" t="s">
        <v>462</v>
      </c>
      <c r="D42" s="63" t="s">
        <v>161</v>
      </c>
      <c r="E42" s="66">
        <v>2</v>
      </c>
      <c r="F42" s="125">
        <v>23.33</v>
      </c>
      <c r="G42" s="125"/>
      <c r="H42" s="125"/>
      <c r="I42" s="125"/>
      <c r="J42" s="125">
        <v>46.66</v>
      </c>
      <c r="K42" s="125"/>
      <c r="L42" s="125"/>
      <c r="M42" s="125"/>
    </row>
    <row r="43" spans="1:13" ht="72">
      <c r="A43" s="66">
        <v>14</v>
      </c>
      <c r="B43" s="65" t="s">
        <v>463</v>
      </c>
      <c r="C43" s="64" t="s">
        <v>464</v>
      </c>
      <c r="D43" s="63" t="s">
        <v>454</v>
      </c>
      <c r="E43" s="66">
        <v>2</v>
      </c>
      <c r="F43" s="125">
        <v>243.09</v>
      </c>
      <c r="G43" s="125">
        <v>24.4</v>
      </c>
      <c r="H43" s="125">
        <v>3.69</v>
      </c>
      <c r="I43" s="125">
        <v>0.14000000000000001</v>
      </c>
      <c r="J43" s="125">
        <v>486.18</v>
      </c>
      <c r="K43" s="125">
        <v>48.8</v>
      </c>
      <c r="L43" s="125">
        <v>7.38</v>
      </c>
      <c r="M43" s="125">
        <v>0.28000000000000003</v>
      </c>
    </row>
    <row r="44" spans="1:13">
      <c r="A44" s="66">
        <v>15</v>
      </c>
      <c r="B44" s="65" t="s">
        <v>163</v>
      </c>
      <c r="C44" s="64" t="s">
        <v>465</v>
      </c>
      <c r="D44" s="63" t="s">
        <v>450</v>
      </c>
      <c r="E44" s="66">
        <v>2</v>
      </c>
      <c r="F44" s="125">
        <v>31.1</v>
      </c>
      <c r="G44" s="125">
        <v>31.1</v>
      </c>
      <c r="H44" s="125"/>
      <c r="I44" s="125"/>
      <c r="J44" s="125">
        <v>62.2</v>
      </c>
      <c r="K44" s="125">
        <v>62.2</v>
      </c>
      <c r="L44" s="125"/>
      <c r="M44" s="125"/>
    </row>
    <row r="45" spans="1:13" ht="36">
      <c r="A45" s="66">
        <v>16</v>
      </c>
      <c r="B45" s="65" t="s">
        <v>466</v>
      </c>
      <c r="C45" s="64" t="s">
        <v>467</v>
      </c>
      <c r="D45" s="63" t="s">
        <v>454</v>
      </c>
      <c r="E45" s="66">
        <v>4</v>
      </c>
      <c r="F45" s="125">
        <v>255.97</v>
      </c>
      <c r="G45" s="125">
        <v>14.84</v>
      </c>
      <c r="H45" s="125">
        <v>1.1299999999999999</v>
      </c>
      <c r="I45" s="125"/>
      <c r="J45" s="125">
        <v>1023.88</v>
      </c>
      <c r="K45" s="125">
        <v>59.36</v>
      </c>
      <c r="L45" s="125">
        <v>4.5199999999999996</v>
      </c>
      <c r="M45" s="125"/>
    </row>
    <row r="46" spans="1:13">
      <c r="A46" s="66">
        <v>16.100000000000001</v>
      </c>
      <c r="B46" s="65" t="s">
        <v>163</v>
      </c>
      <c r="C46" s="64" t="s">
        <v>468</v>
      </c>
      <c r="D46" s="63" t="s">
        <v>450</v>
      </c>
      <c r="E46" s="66">
        <v>2</v>
      </c>
      <c r="F46" s="125">
        <v>9.33</v>
      </c>
      <c r="G46" s="125">
        <v>9.33</v>
      </c>
      <c r="H46" s="125"/>
      <c r="I46" s="125"/>
      <c r="J46" s="125">
        <v>18.66</v>
      </c>
      <c r="K46" s="125">
        <v>18.66</v>
      </c>
      <c r="L46" s="125"/>
      <c r="M46" s="125"/>
    </row>
    <row r="47" spans="1:13">
      <c r="A47" s="66">
        <v>16.2</v>
      </c>
      <c r="B47" s="65" t="s">
        <v>163</v>
      </c>
      <c r="C47" s="64" t="s">
        <v>469</v>
      </c>
      <c r="D47" s="63" t="s">
        <v>450</v>
      </c>
      <c r="E47" s="66">
        <v>2</v>
      </c>
      <c r="F47" s="125">
        <v>9.33</v>
      </c>
      <c r="G47" s="125">
        <v>9.33</v>
      </c>
      <c r="H47" s="125"/>
      <c r="I47" s="125"/>
      <c r="J47" s="125">
        <v>18.66</v>
      </c>
      <c r="K47" s="125">
        <v>18.66</v>
      </c>
      <c r="L47" s="125"/>
      <c r="M47" s="125"/>
    </row>
    <row r="48" spans="1:13">
      <c r="A48" s="66">
        <v>16.3</v>
      </c>
      <c r="B48" s="65" t="s">
        <v>163</v>
      </c>
      <c r="C48" s="64" t="s">
        <v>470</v>
      </c>
      <c r="D48" s="63" t="s">
        <v>450</v>
      </c>
      <c r="E48" s="66">
        <v>2</v>
      </c>
      <c r="F48" s="125">
        <v>9.33</v>
      </c>
      <c r="G48" s="125">
        <v>9.33</v>
      </c>
      <c r="H48" s="125"/>
      <c r="I48" s="125"/>
      <c r="J48" s="125">
        <v>18.66</v>
      </c>
      <c r="K48" s="125">
        <v>18.66</v>
      </c>
      <c r="L48" s="125"/>
      <c r="M48" s="125"/>
    </row>
    <row r="49" spans="1:13">
      <c r="A49" s="66">
        <v>16.399999999999999</v>
      </c>
      <c r="B49" s="65" t="s">
        <v>163</v>
      </c>
      <c r="C49" s="64" t="s">
        <v>471</v>
      </c>
      <c r="D49" s="63" t="s">
        <v>450</v>
      </c>
      <c r="E49" s="66">
        <v>2</v>
      </c>
      <c r="F49" s="125">
        <v>20</v>
      </c>
      <c r="G49" s="125">
        <v>20</v>
      </c>
      <c r="H49" s="125"/>
      <c r="I49" s="125"/>
      <c r="J49" s="125">
        <v>40</v>
      </c>
      <c r="K49" s="125">
        <v>40</v>
      </c>
      <c r="L49" s="125"/>
      <c r="M49" s="125"/>
    </row>
    <row r="50" spans="1:13" ht="36">
      <c r="A50" s="66">
        <v>17</v>
      </c>
      <c r="B50" s="65" t="s">
        <v>472</v>
      </c>
      <c r="C50" s="64" t="s">
        <v>473</v>
      </c>
      <c r="D50" s="63" t="s">
        <v>454</v>
      </c>
      <c r="E50" s="66">
        <v>4</v>
      </c>
      <c r="F50" s="125">
        <v>283.55</v>
      </c>
      <c r="G50" s="125">
        <v>22.06</v>
      </c>
      <c r="H50" s="125">
        <v>3.77</v>
      </c>
      <c r="I50" s="125">
        <v>0.14000000000000001</v>
      </c>
      <c r="J50" s="125">
        <v>1134.2</v>
      </c>
      <c r="K50" s="125">
        <v>88.24</v>
      </c>
      <c r="L50" s="125">
        <v>15.08</v>
      </c>
      <c r="M50" s="125">
        <v>0.56000000000000005</v>
      </c>
    </row>
    <row r="51" spans="1:13" ht="24">
      <c r="A51" s="66">
        <v>18</v>
      </c>
      <c r="B51" s="65" t="s">
        <v>474</v>
      </c>
      <c r="C51" s="64" t="s">
        <v>475</v>
      </c>
      <c r="D51" s="63" t="s">
        <v>476</v>
      </c>
      <c r="E51" s="66">
        <v>2.1</v>
      </c>
      <c r="F51" s="125">
        <v>88.72</v>
      </c>
      <c r="G51" s="125">
        <v>33.090000000000003</v>
      </c>
      <c r="H51" s="125">
        <v>2.42</v>
      </c>
      <c r="I51" s="125">
        <v>0.14000000000000001</v>
      </c>
      <c r="J51" s="125">
        <v>186.31</v>
      </c>
      <c r="K51" s="125">
        <v>69.489999999999995</v>
      </c>
      <c r="L51" s="125">
        <v>5.08</v>
      </c>
      <c r="M51" s="125">
        <v>0.28999999999999998</v>
      </c>
    </row>
    <row r="52" spans="1:13">
      <c r="A52" s="66">
        <v>19</v>
      </c>
      <c r="B52" s="65" t="s">
        <v>163</v>
      </c>
      <c r="C52" s="64" t="s">
        <v>477</v>
      </c>
      <c r="D52" s="63" t="s">
        <v>170</v>
      </c>
      <c r="E52" s="66">
        <v>60</v>
      </c>
      <c r="F52" s="125">
        <v>2.63</v>
      </c>
      <c r="G52" s="125">
        <v>2.63</v>
      </c>
      <c r="H52" s="125"/>
      <c r="I52" s="125"/>
      <c r="J52" s="125">
        <v>157.80000000000001</v>
      </c>
      <c r="K52" s="125">
        <v>157.80000000000001</v>
      </c>
      <c r="L52" s="125"/>
      <c r="M52" s="125"/>
    </row>
    <row r="53" spans="1:13">
      <c r="A53" s="66">
        <v>20</v>
      </c>
      <c r="B53" s="65" t="s">
        <v>163</v>
      </c>
      <c r="C53" s="64" t="s">
        <v>478</v>
      </c>
      <c r="D53" s="63" t="s">
        <v>170</v>
      </c>
      <c r="E53" s="66">
        <v>110</v>
      </c>
      <c r="F53" s="125">
        <v>3.77</v>
      </c>
      <c r="G53" s="125">
        <v>3.77</v>
      </c>
      <c r="H53" s="125"/>
      <c r="I53" s="125"/>
      <c r="J53" s="125">
        <v>414.7</v>
      </c>
      <c r="K53" s="125">
        <v>414.7</v>
      </c>
      <c r="L53" s="125"/>
      <c r="M53" s="125"/>
    </row>
    <row r="54" spans="1:13">
      <c r="A54" s="66">
        <v>21</v>
      </c>
      <c r="B54" s="65" t="s">
        <v>163</v>
      </c>
      <c r="C54" s="64" t="s">
        <v>479</v>
      </c>
      <c r="D54" s="63" t="s">
        <v>170</v>
      </c>
      <c r="E54" s="66">
        <v>20</v>
      </c>
      <c r="F54" s="125">
        <v>5</v>
      </c>
      <c r="G54" s="125">
        <v>5</v>
      </c>
      <c r="H54" s="125"/>
      <c r="I54" s="125"/>
      <c r="J54" s="125">
        <v>100</v>
      </c>
      <c r="K54" s="125">
        <v>100</v>
      </c>
      <c r="L54" s="125"/>
      <c r="M54" s="125"/>
    </row>
    <row r="55" spans="1:13">
      <c r="A55" s="66">
        <v>22</v>
      </c>
      <c r="B55" s="65" t="s">
        <v>163</v>
      </c>
      <c r="C55" s="64" t="s">
        <v>480</v>
      </c>
      <c r="D55" s="63" t="s">
        <v>170</v>
      </c>
      <c r="E55" s="66">
        <v>20</v>
      </c>
      <c r="F55" s="125">
        <v>8</v>
      </c>
      <c r="G55" s="125">
        <v>8</v>
      </c>
      <c r="H55" s="125"/>
      <c r="I55" s="125"/>
      <c r="J55" s="125">
        <v>160</v>
      </c>
      <c r="K55" s="125">
        <v>160</v>
      </c>
      <c r="L55" s="125"/>
      <c r="M55" s="125"/>
    </row>
    <row r="56" spans="1:13">
      <c r="A56" s="66">
        <v>23</v>
      </c>
      <c r="B56" s="65" t="s">
        <v>163</v>
      </c>
      <c r="C56" s="64" t="s">
        <v>481</v>
      </c>
      <c r="D56" s="63" t="s">
        <v>170</v>
      </c>
      <c r="E56" s="66">
        <v>20</v>
      </c>
      <c r="F56" s="125">
        <v>1.55</v>
      </c>
      <c r="G56" s="125">
        <v>1.55</v>
      </c>
      <c r="H56" s="125"/>
      <c r="I56" s="125"/>
      <c r="J56" s="125">
        <v>31</v>
      </c>
      <c r="K56" s="125">
        <v>31</v>
      </c>
      <c r="L56" s="125"/>
      <c r="M56" s="125"/>
    </row>
    <row r="57" spans="1:13" ht="19.149999999999999" customHeight="1">
      <c r="A57" s="153" t="s">
        <v>482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</row>
    <row r="58" spans="1:13" ht="48">
      <c r="A58" s="66">
        <v>24</v>
      </c>
      <c r="B58" s="65" t="s">
        <v>483</v>
      </c>
      <c r="C58" s="64" t="s">
        <v>484</v>
      </c>
      <c r="D58" s="63" t="s">
        <v>112</v>
      </c>
      <c r="E58" s="63">
        <v>0.09</v>
      </c>
      <c r="F58" s="125">
        <v>1357.56</v>
      </c>
      <c r="G58" s="125">
        <v>1357.56</v>
      </c>
      <c r="H58" s="125"/>
      <c r="I58" s="125"/>
      <c r="J58" s="125">
        <v>122.18</v>
      </c>
      <c r="K58" s="125">
        <v>122.18</v>
      </c>
      <c r="L58" s="125"/>
      <c r="M58" s="125"/>
    </row>
    <row r="59" spans="1:13" ht="24">
      <c r="A59" s="66">
        <v>25</v>
      </c>
      <c r="B59" s="65" t="s">
        <v>485</v>
      </c>
      <c r="C59" s="64" t="s">
        <v>486</v>
      </c>
      <c r="D59" s="63" t="s">
        <v>487</v>
      </c>
      <c r="E59" s="63">
        <v>1.2</v>
      </c>
      <c r="F59" s="125">
        <v>853.77</v>
      </c>
      <c r="G59" s="125">
        <v>100.58</v>
      </c>
      <c r="H59" s="125">
        <v>60.15</v>
      </c>
      <c r="I59" s="125">
        <v>2.57</v>
      </c>
      <c r="J59" s="125">
        <v>1024.52</v>
      </c>
      <c r="K59" s="125">
        <v>120.7</v>
      </c>
      <c r="L59" s="125">
        <v>72.180000000000007</v>
      </c>
      <c r="M59" s="125">
        <v>3.08</v>
      </c>
    </row>
    <row r="60" spans="1:13" ht="24">
      <c r="A60" s="66">
        <v>26</v>
      </c>
      <c r="B60" s="65" t="s">
        <v>488</v>
      </c>
      <c r="C60" s="64" t="s">
        <v>489</v>
      </c>
      <c r="D60" s="63" t="s">
        <v>476</v>
      </c>
      <c r="E60" s="63">
        <v>0.125</v>
      </c>
      <c r="F60" s="125">
        <v>1082.21</v>
      </c>
      <c r="G60" s="125">
        <v>156.04</v>
      </c>
      <c r="H60" s="125">
        <v>78.58</v>
      </c>
      <c r="I60" s="125">
        <v>2.97</v>
      </c>
      <c r="J60" s="125">
        <v>135.28</v>
      </c>
      <c r="K60" s="125">
        <v>19.510000000000002</v>
      </c>
      <c r="L60" s="125">
        <v>9.82</v>
      </c>
      <c r="M60" s="125">
        <v>0.37</v>
      </c>
    </row>
    <row r="61" spans="1:13" ht="24">
      <c r="A61" s="66">
        <v>26.1</v>
      </c>
      <c r="B61" s="65" t="s">
        <v>488</v>
      </c>
      <c r="C61" s="64" t="s">
        <v>489</v>
      </c>
      <c r="D61" s="63" t="s">
        <v>476</v>
      </c>
      <c r="E61" s="66">
        <v>0.6</v>
      </c>
      <c r="F61" s="125">
        <v>1082.21</v>
      </c>
      <c r="G61" s="125">
        <v>156.04</v>
      </c>
      <c r="H61" s="125">
        <v>78.58</v>
      </c>
      <c r="I61" s="125">
        <v>2.97</v>
      </c>
      <c r="J61" s="125">
        <v>649.33000000000004</v>
      </c>
      <c r="K61" s="125">
        <v>93.62</v>
      </c>
      <c r="L61" s="125">
        <v>47.15</v>
      </c>
      <c r="M61" s="125">
        <v>1.78</v>
      </c>
    </row>
    <row r="62" spans="1:13">
      <c r="A62" s="151" t="s">
        <v>96</v>
      </c>
      <c r="B62" s="161"/>
      <c r="C62" s="161"/>
      <c r="D62" s="161"/>
      <c r="E62" s="161"/>
      <c r="F62" s="161"/>
      <c r="G62" s="161"/>
      <c r="H62" s="161"/>
      <c r="I62" s="161"/>
      <c r="J62" s="126">
        <v>7343</v>
      </c>
      <c r="K62" s="126">
        <v>2371.52</v>
      </c>
      <c r="L62" s="126">
        <v>240.97</v>
      </c>
      <c r="M62" s="126">
        <v>27.01</v>
      </c>
    </row>
    <row r="63" spans="1:13">
      <c r="A63" s="151" t="s">
        <v>95</v>
      </c>
      <c r="B63" s="161"/>
      <c r="C63" s="161"/>
      <c r="D63" s="161"/>
      <c r="E63" s="161"/>
      <c r="F63" s="161"/>
      <c r="G63" s="161"/>
      <c r="H63" s="161"/>
      <c r="I63" s="161"/>
      <c r="J63" s="126">
        <v>1921.23</v>
      </c>
      <c r="K63" s="125"/>
      <c r="L63" s="125"/>
      <c r="M63" s="125"/>
    </row>
    <row r="64" spans="1:13">
      <c r="A64" s="151" t="s">
        <v>94</v>
      </c>
      <c r="B64" s="161"/>
      <c r="C64" s="161"/>
      <c r="D64" s="161"/>
      <c r="E64" s="161"/>
      <c r="F64" s="161"/>
      <c r="G64" s="161"/>
      <c r="H64" s="161"/>
      <c r="I64" s="161"/>
      <c r="J64" s="126">
        <v>1304.4100000000001</v>
      </c>
      <c r="K64" s="125"/>
      <c r="L64" s="125"/>
      <c r="M64" s="125"/>
    </row>
    <row r="65" spans="1:13">
      <c r="A65" s="153" t="s">
        <v>93</v>
      </c>
      <c r="B65" s="161"/>
      <c r="C65" s="161"/>
      <c r="D65" s="161"/>
      <c r="E65" s="161"/>
      <c r="F65" s="161"/>
      <c r="G65" s="161"/>
      <c r="H65" s="161"/>
      <c r="I65" s="161"/>
      <c r="J65" s="125"/>
      <c r="K65" s="125"/>
      <c r="L65" s="125"/>
      <c r="M65" s="125"/>
    </row>
    <row r="66" spans="1:13">
      <c r="A66" s="151" t="s">
        <v>490</v>
      </c>
      <c r="B66" s="161"/>
      <c r="C66" s="161"/>
      <c r="D66" s="161"/>
      <c r="E66" s="161"/>
      <c r="F66" s="161"/>
      <c r="G66" s="161"/>
      <c r="H66" s="161"/>
      <c r="I66" s="161"/>
      <c r="J66" s="126">
        <v>251.99</v>
      </c>
      <c r="K66" s="125"/>
      <c r="L66" s="125"/>
      <c r="M66" s="125"/>
    </row>
    <row r="67" spans="1:13">
      <c r="A67" s="151" t="s">
        <v>491</v>
      </c>
      <c r="B67" s="161"/>
      <c r="C67" s="161"/>
      <c r="D67" s="161"/>
      <c r="E67" s="161"/>
      <c r="F67" s="161"/>
      <c r="G67" s="161"/>
      <c r="H67" s="161"/>
      <c r="I67" s="161"/>
      <c r="J67" s="126">
        <v>10316.65</v>
      </c>
      <c r="K67" s="125"/>
      <c r="L67" s="125"/>
      <c r="M67" s="125"/>
    </row>
    <row r="68" spans="1:13">
      <c r="A68" s="151" t="s">
        <v>82</v>
      </c>
      <c r="B68" s="161"/>
      <c r="C68" s="161"/>
      <c r="D68" s="161"/>
      <c r="E68" s="161"/>
      <c r="F68" s="161"/>
      <c r="G68" s="161"/>
      <c r="H68" s="161"/>
      <c r="I68" s="161"/>
      <c r="J68" s="126">
        <v>10568.64</v>
      </c>
      <c r="K68" s="125"/>
      <c r="L68" s="125"/>
      <c r="M68" s="125"/>
    </row>
    <row r="69" spans="1:13">
      <c r="A69" s="151" t="s">
        <v>81</v>
      </c>
      <c r="B69" s="161"/>
      <c r="C69" s="161"/>
      <c r="D69" s="161"/>
      <c r="E69" s="161"/>
      <c r="F69" s="161"/>
      <c r="G69" s="161"/>
      <c r="H69" s="161"/>
      <c r="I69" s="161"/>
      <c r="J69" s="125"/>
      <c r="K69" s="125"/>
      <c r="L69" s="125"/>
      <c r="M69" s="125"/>
    </row>
    <row r="70" spans="1:13">
      <c r="A70" s="151" t="s">
        <v>80</v>
      </c>
      <c r="B70" s="161"/>
      <c r="C70" s="161"/>
      <c r="D70" s="161"/>
      <c r="E70" s="161"/>
      <c r="F70" s="161"/>
      <c r="G70" s="161"/>
      <c r="H70" s="161"/>
      <c r="I70" s="161"/>
      <c r="J70" s="126">
        <v>4730.51</v>
      </c>
      <c r="K70" s="125"/>
      <c r="L70" s="125"/>
      <c r="M70" s="125"/>
    </row>
    <row r="71" spans="1:13">
      <c r="A71" s="151" t="s">
        <v>79</v>
      </c>
      <c r="B71" s="161"/>
      <c r="C71" s="161"/>
      <c r="D71" s="161"/>
      <c r="E71" s="161"/>
      <c r="F71" s="161"/>
      <c r="G71" s="161"/>
      <c r="H71" s="161"/>
      <c r="I71" s="161"/>
      <c r="J71" s="126">
        <v>240.97</v>
      </c>
      <c r="K71" s="125"/>
      <c r="L71" s="125"/>
      <c r="M71" s="125"/>
    </row>
    <row r="72" spans="1:13">
      <c r="A72" s="151" t="s">
        <v>78</v>
      </c>
      <c r="B72" s="161"/>
      <c r="C72" s="161"/>
      <c r="D72" s="161"/>
      <c r="E72" s="161"/>
      <c r="F72" s="161"/>
      <c r="G72" s="161"/>
      <c r="H72" s="161"/>
      <c r="I72" s="161"/>
      <c r="J72" s="126">
        <v>2398.5300000000002</v>
      </c>
      <c r="K72" s="125"/>
      <c r="L72" s="125"/>
      <c r="M72" s="125"/>
    </row>
    <row r="73" spans="1:13">
      <c r="A73" s="151" t="s">
        <v>77</v>
      </c>
      <c r="B73" s="161"/>
      <c r="C73" s="161"/>
      <c r="D73" s="161"/>
      <c r="E73" s="161"/>
      <c r="F73" s="161"/>
      <c r="G73" s="161"/>
      <c r="H73" s="161"/>
      <c r="I73" s="161"/>
      <c r="J73" s="126">
        <v>1921.23</v>
      </c>
      <c r="K73" s="125"/>
      <c r="L73" s="125"/>
      <c r="M73" s="125"/>
    </row>
    <row r="74" spans="1:13">
      <c r="A74" s="151" t="s">
        <v>76</v>
      </c>
      <c r="B74" s="161"/>
      <c r="C74" s="161"/>
      <c r="D74" s="161"/>
      <c r="E74" s="161"/>
      <c r="F74" s="161"/>
      <c r="G74" s="161"/>
      <c r="H74" s="161"/>
      <c r="I74" s="161"/>
      <c r="J74" s="126">
        <v>1304.4100000000001</v>
      </c>
      <c r="K74" s="125"/>
      <c r="L74" s="125"/>
      <c r="M74" s="125"/>
    </row>
    <row r="75" spans="1:13">
      <c r="A75" s="153" t="s">
        <v>75</v>
      </c>
      <c r="B75" s="161"/>
      <c r="C75" s="161"/>
      <c r="D75" s="161"/>
      <c r="E75" s="161"/>
      <c r="F75" s="161"/>
      <c r="G75" s="161"/>
      <c r="H75" s="161"/>
      <c r="I75" s="161"/>
      <c r="J75" s="130">
        <v>10568.64</v>
      </c>
      <c r="K75" s="125"/>
      <c r="L75" s="125"/>
      <c r="M75" s="125"/>
    </row>
  </sheetData>
  <mergeCells count="32">
    <mergeCell ref="J25:J26"/>
    <mergeCell ref="K25:M25"/>
    <mergeCell ref="A24:A26"/>
    <mergeCell ref="B24:B26"/>
    <mergeCell ref="C24:C26"/>
    <mergeCell ref="A62:I62"/>
    <mergeCell ref="D24:D26"/>
    <mergeCell ref="E24:E26"/>
    <mergeCell ref="A63:I63"/>
    <mergeCell ref="F25:F26"/>
    <mergeCell ref="G25:I25"/>
    <mergeCell ref="E17:F17"/>
    <mergeCell ref="E18:F18"/>
    <mergeCell ref="E19:F19"/>
    <mergeCell ref="E20:F20"/>
    <mergeCell ref="E21:F21"/>
    <mergeCell ref="J24:M24"/>
    <mergeCell ref="A72:I72"/>
    <mergeCell ref="A73:I73"/>
    <mergeCell ref="A74:I74"/>
    <mergeCell ref="A75:I75"/>
    <mergeCell ref="A66:I66"/>
    <mergeCell ref="A67:I67"/>
    <mergeCell ref="A68:I68"/>
    <mergeCell ref="A69:I69"/>
    <mergeCell ref="A71:I71"/>
    <mergeCell ref="A70:I70"/>
    <mergeCell ref="A64:I64"/>
    <mergeCell ref="A65:I65"/>
    <mergeCell ref="F24:I24"/>
    <mergeCell ref="A28:M28"/>
    <mergeCell ref="A57:M57"/>
  </mergeCells>
  <pageMargins left="0.39370078740157483" right="0" top="0.51181102362204722" bottom="0.39370078740157483" header="0.31496062992125984" footer="0.19685039370078741"/>
  <pageSetup paperSize="9" fitToHeight="100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28"/>
  <sheetViews>
    <sheetView showGridLines="0" workbookViewId="0">
      <selection activeCell="H20" sqref="H20"/>
    </sheetView>
  </sheetViews>
  <sheetFormatPr defaultRowHeight="12.75"/>
  <cols>
    <col min="1" max="1" width="5" style="17" customWidth="1"/>
    <col min="2" max="2" width="17.85546875" style="1" customWidth="1"/>
    <col min="3" max="3" width="48.42578125" style="2" customWidth="1"/>
    <col min="4" max="4" width="12" style="2" hidden="1" customWidth="1"/>
    <col min="5" max="5" width="12.28515625" style="8" customWidth="1"/>
    <col min="6" max="6" width="12.28515625" style="8" hidden="1" customWidth="1"/>
    <col min="7" max="7" width="13" style="8" customWidth="1"/>
    <col min="8" max="8" width="13.42578125" style="8" customWidth="1"/>
    <col min="9" max="9" width="12.5703125" style="8" customWidth="1"/>
    <col min="10" max="10" width="13.42578125" style="8" customWidth="1"/>
    <col min="11" max="11" width="12.140625" customWidth="1"/>
    <col min="12" max="12" width="9.5703125" customWidth="1"/>
    <col min="13" max="13" width="10.5703125" customWidth="1"/>
    <col min="14" max="14" width="9.5703125" customWidth="1"/>
    <col min="15" max="15" width="9.140625" customWidth="1"/>
  </cols>
  <sheetData>
    <row r="1" spans="1:10">
      <c r="I1" s="3"/>
      <c r="J1" s="3"/>
    </row>
    <row r="2" spans="1:10">
      <c r="E2" s="11" t="s">
        <v>504</v>
      </c>
      <c r="F2" s="11"/>
      <c r="H2" s="3"/>
      <c r="I2" s="3"/>
      <c r="J2" s="3"/>
    </row>
    <row r="3" spans="1:10">
      <c r="E3" s="12"/>
      <c r="F3" s="12"/>
      <c r="H3" s="3"/>
      <c r="I3" s="3"/>
      <c r="J3" s="3"/>
    </row>
    <row r="4" spans="1:10">
      <c r="B4" s="89"/>
      <c r="C4" s="90"/>
      <c r="D4" s="90"/>
      <c r="E4" s="6" t="s">
        <v>414</v>
      </c>
      <c r="F4" s="6"/>
      <c r="G4" s="90"/>
      <c r="H4" s="6"/>
      <c r="I4" s="6"/>
      <c r="J4" s="3"/>
    </row>
    <row r="5" spans="1:10">
      <c r="E5" s="16" t="s">
        <v>9</v>
      </c>
      <c r="F5" s="16"/>
      <c r="H5" s="3"/>
      <c r="I5" s="3"/>
      <c r="J5" s="3"/>
    </row>
    <row r="6" spans="1:10">
      <c r="E6" s="3"/>
      <c r="F6" s="3"/>
      <c r="G6" s="3"/>
      <c r="H6" s="3"/>
      <c r="I6" s="3"/>
      <c r="J6" s="18"/>
    </row>
    <row r="7" spans="1:10" ht="12.75" customHeight="1">
      <c r="A7" s="137" t="s">
        <v>11</v>
      </c>
      <c r="B7" s="145" t="s">
        <v>12</v>
      </c>
      <c r="C7" s="137" t="s">
        <v>13</v>
      </c>
      <c r="D7" s="20"/>
      <c r="E7" s="136" t="s">
        <v>14</v>
      </c>
      <c r="F7" s="136"/>
      <c r="G7" s="136"/>
      <c r="H7" s="136"/>
      <c r="I7" s="136"/>
      <c r="J7" s="137" t="s">
        <v>15</v>
      </c>
    </row>
    <row r="8" spans="1:10">
      <c r="A8" s="137"/>
      <c r="B8" s="145"/>
      <c r="C8" s="137"/>
      <c r="D8" s="20"/>
      <c r="E8" s="137" t="s">
        <v>16</v>
      </c>
      <c r="F8" s="20"/>
      <c r="G8" s="137" t="s">
        <v>17</v>
      </c>
      <c r="H8" s="137" t="s">
        <v>18</v>
      </c>
      <c r="I8" s="137" t="s">
        <v>19</v>
      </c>
      <c r="J8" s="137"/>
    </row>
    <row r="9" spans="1:10">
      <c r="A9" s="137"/>
      <c r="B9" s="145"/>
      <c r="C9" s="137"/>
      <c r="D9" s="20"/>
      <c r="E9" s="137"/>
      <c r="F9" s="20"/>
      <c r="G9" s="137"/>
      <c r="H9" s="137"/>
      <c r="I9" s="137"/>
      <c r="J9" s="137"/>
    </row>
    <row r="10" spans="1:10">
      <c r="A10" s="137"/>
      <c r="B10" s="145"/>
      <c r="C10" s="137"/>
      <c r="D10" s="20"/>
      <c r="E10" s="137"/>
      <c r="F10" s="20"/>
      <c r="G10" s="137"/>
      <c r="H10" s="137"/>
      <c r="I10" s="137"/>
      <c r="J10" s="137"/>
    </row>
    <row r="11" spans="1:10">
      <c r="A11" s="48">
        <v>1</v>
      </c>
      <c r="B11" s="19" t="s">
        <v>505</v>
      </c>
      <c r="C11" s="91" t="s">
        <v>552</v>
      </c>
      <c r="D11" s="20"/>
      <c r="E11" s="92">
        <f>'Тип 4 '!J213</f>
        <v>423778.58722878998</v>
      </c>
      <c r="F11" s="93"/>
      <c r="G11" s="94"/>
      <c r="H11" s="94"/>
      <c r="I11" s="94"/>
      <c r="J11" s="92">
        <f>E11+G11+H11+I11</f>
        <v>423778.58722878998</v>
      </c>
    </row>
    <row r="12" spans="1:10" ht="25.5">
      <c r="A12" s="48">
        <v>2</v>
      </c>
      <c r="B12" s="19" t="s">
        <v>506</v>
      </c>
      <c r="C12" s="91" t="s">
        <v>507</v>
      </c>
      <c r="D12" s="20"/>
      <c r="E12" s="92">
        <f>'ЭО тип 4'!J66</f>
        <v>174.66697753636532</v>
      </c>
      <c r="F12" s="93"/>
      <c r="G12" s="92">
        <f>'ЭО тип 4'!J67</f>
        <v>7150.9904115264226</v>
      </c>
      <c r="H12" s="92"/>
      <c r="I12" s="92"/>
      <c r="J12" s="92">
        <f>E12+G12+H12+I12</f>
        <v>7325.6573890627878</v>
      </c>
    </row>
    <row r="13" spans="1:10">
      <c r="A13" s="48"/>
      <c r="B13" s="19"/>
      <c r="C13" s="95" t="s">
        <v>419</v>
      </c>
      <c r="D13" s="20"/>
      <c r="E13" s="97">
        <f>E11+E12</f>
        <v>423953.25420632632</v>
      </c>
      <c r="F13" s="96">
        <f>F11+F12</f>
        <v>0</v>
      </c>
      <c r="G13" s="97">
        <f>G11+G12</f>
        <v>7150.9904115264226</v>
      </c>
      <c r="H13" s="97"/>
      <c r="I13" s="97"/>
      <c r="J13" s="97">
        <f>J11+J12</f>
        <v>431104.24461785279</v>
      </c>
    </row>
    <row r="14" spans="1:10" ht="25.5">
      <c r="A14" s="48"/>
      <c r="B14" s="44" t="s">
        <v>43</v>
      </c>
      <c r="C14" s="26" t="s">
        <v>44</v>
      </c>
      <c r="D14" s="20"/>
      <c r="E14" s="92">
        <f>E13*0.011</f>
        <v>4663.4857962695896</v>
      </c>
      <c r="F14" s="92">
        <f>F13*0.011</f>
        <v>0</v>
      </c>
      <c r="G14" s="92">
        <f>G13*0.011</f>
        <v>78.660894526790642</v>
      </c>
      <c r="H14" s="92"/>
      <c r="I14" s="92"/>
      <c r="J14" s="92">
        <f>J13*0.011</f>
        <v>4742.1466907963804</v>
      </c>
    </row>
    <row r="15" spans="1:10">
      <c r="A15" s="48"/>
      <c r="B15" s="19"/>
      <c r="C15" s="95" t="s">
        <v>420</v>
      </c>
      <c r="D15" s="20"/>
      <c r="E15" s="97">
        <f>E13+E14</f>
        <v>428616.74000259594</v>
      </c>
      <c r="F15" s="97">
        <f>F13+F14</f>
        <v>0</v>
      </c>
      <c r="G15" s="97">
        <f>G13+G14</f>
        <v>7229.6513060532134</v>
      </c>
      <c r="H15" s="97"/>
      <c r="I15" s="97"/>
      <c r="J15" s="97">
        <f>J13+J14</f>
        <v>435846.39130864915</v>
      </c>
    </row>
    <row r="16" spans="1:10" ht="25.5">
      <c r="A16" s="48"/>
      <c r="B16" s="44" t="s">
        <v>48</v>
      </c>
      <c r="C16" s="26" t="s">
        <v>49</v>
      </c>
      <c r="D16" s="20"/>
      <c r="E16" s="92">
        <f>E15*0.022</f>
        <v>9429.5682800571103</v>
      </c>
      <c r="F16" s="92">
        <f>F15*0.022</f>
        <v>0</v>
      </c>
      <c r="G16" s="92">
        <f>G15*0.022</f>
        <v>159.0523287331707</v>
      </c>
      <c r="H16" s="92"/>
      <c r="I16" s="92"/>
      <c r="J16" s="92">
        <f>J15*0.022</f>
        <v>9588.620608790281</v>
      </c>
    </row>
    <row r="17" spans="1:10">
      <c r="A17" s="48"/>
      <c r="B17" s="19"/>
      <c r="C17" s="95" t="s">
        <v>419</v>
      </c>
      <c r="D17" s="20"/>
      <c r="E17" s="97">
        <f>E15+E16</f>
        <v>438046.30828265304</v>
      </c>
      <c r="F17" s="97">
        <f>F15+F16</f>
        <v>0</v>
      </c>
      <c r="G17" s="97">
        <f>G15+G16</f>
        <v>7388.7036347863841</v>
      </c>
      <c r="H17" s="97"/>
      <c r="I17" s="97"/>
      <c r="J17" s="97">
        <f>J15+J16</f>
        <v>445435.01191743941</v>
      </c>
    </row>
    <row r="18" spans="1:10">
      <c r="J18" s="51"/>
    </row>
    <row r="19" spans="1:10">
      <c r="C19" s="2" t="s">
        <v>70</v>
      </c>
    </row>
    <row r="20" spans="1:10">
      <c r="C20" s="2" t="s">
        <v>71</v>
      </c>
    </row>
    <row r="28" spans="1:10">
      <c r="H28" s="51"/>
    </row>
  </sheetData>
  <mergeCells count="9">
    <mergeCell ref="A7:A10"/>
    <mergeCell ref="B7:B10"/>
    <mergeCell ref="C7:C10"/>
    <mergeCell ref="E7:I7"/>
    <mergeCell ref="J7:J10"/>
    <mergeCell ref="E8:E10"/>
    <mergeCell ref="G8:G10"/>
    <mergeCell ref="H8:H10"/>
    <mergeCell ref="I8:I10"/>
  </mergeCells>
  <pageMargins left="0.78740157480314965" right="0.39370078740157483" top="0.43307086614173229" bottom="0.47244094488188981" header="0.23622047244094491" footer="0.2362204724409449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429"/>
  <sheetViews>
    <sheetView showGridLines="0" topLeftCell="A3" zoomScaleNormal="75" zoomScaleSheetLayoutView="75" workbookViewId="0">
      <selection activeCell="H6" sqref="H6"/>
    </sheetView>
  </sheetViews>
  <sheetFormatPr defaultRowHeight="12.75" outlineLevelRow="2"/>
  <cols>
    <col min="1" max="1" width="3.28515625" style="57" customWidth="1"/>
    <col min="2" max="2" width="9.7109375" style="56" customWidth="1"/>
    <col min="3" max="3" width="34.28515625" style="55" customWidth="1"/>
    <col min="4" max="4" width="7.7109375" style="54" customWidth="1"/>
    <col min="5" max="5" width="11.7109375" style="53" customWidth="1"/>
    <col min="6" max="6" width="7.7109375" style="52" customWidth="1"/>
    <col min="7" max="9" width="6.7109375" style="52" customWidth="1"/>
    <col min="10" max="10" width="7.7109375" style="52" customWidth="1"/>
    <col min="11" max="17" width="6.7109375" style="52" customWidth="1"/>
  </cols>
  <sheetData>
    <row r="1" spans="1:18" outlineLevel="2">
      <c r="A1" s="88" t="s">
        <v>366</v>
      </c>
      <c r="C1" s="72"/>
      <c r="D1" s="71"/>
      <c r="E1" s="17"/>
      <c r="F1" s="8"/>
      <c r="G1" s="8"/>
      <c r="H1" s="8"/>
      <c r="I1" s="8"/>
      <c r="J1" s="8"/>
      <c r="K1" s="8"/>
      <c r="L1" s="8"/>
      <c r="M1" s="87" t="s">
        <v>365</v>
      </c>
      <c r="O1" s="8"/>
      <c r="P1" s="8"/>
      <c r="Q1" s="8"/>
    </row>
    <row r="2" spans="1:18" outlineLevel="1">
      <c r="A2" s="1"/>
      <c r="C2" s="72"/>
      <c r="D2" s="71"/>
      <c r="E2" s="17"/>
      <c r="F2" s="8"/>
      <c r="G2" s="8"/>
      <c r="H2" s="8"/>
      <c r="I2" s="8"/>
      <c r="J2" s="8"/>
      <c r="K2" s="8"/>
      <c r="L2" s="8"/>
      <c r="M2" s="1"/>
      <c r="O2" s="8"/>
      <c r="P2" s="8"/>
      <c r="Q2" s="8"/>
    </row>
    <row r="3" spans="1:18" outlineLevel="1">
      <c r="A3" s="1"/>
      <c r="C3" s="72"/>
      <c r="D3" s="71"/>
      <c r="E3" s="17"/>
      <c r="F3" s="8"/>
      <c r="G3" s="8"/>
      <c r="H3" s="8"/>
      <c r="I3" s="8"/>
      <c r="J3" s="8"/>
      <c r="K3" s="8"/>
      <c r="L3" s="8"/>
      <c r="M3" s="1"/>
      <c r="O3" s="8"/>
      <c r="P3" s="8"/>
      <c r="Q3" s="8"/>
    </row>
    <row r="4" spans="1:18" outlineLevel="1">
      <c r="A4" s="1" t="s">
        <v>364</v>
      </c>
      <c r="C4" s="72"/>
      <c r="D4" s="71"/>
      <c r="E4" s="17"/>
      <c r="F4" s="8"/>
      <c r="G4" s="8"/>
      <c r="H4" s="8"/>
      <c r="I4" s="8"/>
      <c r="J4" s="8"/>
      <c r="K4" s="8"/>
      <c r="L4" s="8"/>
      <c r="M4" s="1" t="s">
        <v>364</v>
      </c>
      <c r="O4" s="8"/>
      <c r="P4" s="8"/>
      <c r="Q4" s="8"/>
      <c r="R4" s="86"/>
    </row>
    <row r="5" spans="1:18" outlineLevel="1">
      <c r="A5" s="1" t="s">
        <v>363</v>
      </c>
      <c r="C5" s="72"/>
      <c r="D5" s="71"/>
      <c r="E5" s="17"/>
      <c r="F5" s="8"/>
      <c r="G5" s="8"/>
      <c r="H5" s="8"/>
      <c r="I5" s="8"/>
      <c r="J5" s="8"/>
      <c r="K5" s="8"/>
      <c r="L5" s="8"/>
      <c r="M5" s="2" t="s">
        <v>362</v>
      </c>
      <c r="O5" s="8"/>
      <c r="P5" s="8"/>
      <c r="Q5" s="8"/>
    </row>
    <row r="6" spans="1:18">
      <c r="A6" s="17"/>
      <c r="B6" s="1"/>
      <c r="C6" s="72"/>
      <c r="D6" s="71"/>
      <c r="E6" s="76"/>
      <c r="F6" s="79"/>
      <c r="G6" s="79"/>
      <c r="H6" s="108" t="s">
        <v>414</v>
      </c>
      <c r="I6" s="79"/>
      <c r="J6" s="79"/>
      <c r="K6" s="8"/>
      <c r="L6" s="8"/>
      <c r="M6" s="8"/>
      <c r="N6" s="8"/>
      <c r="O6" s="8"/>
      <c r="P6" s="8"/>
      <c r="Q6" s="8"/>
    </row>
    <row r="7" spans="1:18">
      <c r="A7" s="17"/>
      <c r="B7" s="1"/>
      <c r="C7" s="72"/>
      <c r="D7" s="71"/>
      <c r="E7" s="85"/>
      <c r="F7" s="79"/>
      <c r="G7" s="79"/>
      <c r="H7" s="103" t="s">
        <v>9</v>
      </c>
      <c r="I7" s="103"/>
      <c r="J7" s="79"/>
      <c r="K7" s="8"/>
      <c r="L7" s="8"/>
      <c r="M7" s="8"/>
      <c r="N7" s="8"/>
      <c r="O7" s="8"/>
      <c r="P7" s="8"/>
      <c r="Q7" s="8"/>
    </row>
    <row r="8" spans="1:18">
      <c r="A8" s="17"/>
      <c r="B8" s="1"/>
      <c r="C8" s="72"/>
      <c r="D8" s="71"/>
      <c r="E8" s="7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>
      <c r="A9" s="17"/>
      <c r="B9" s="1"/>
      <c r="C9" s="72"/>
      <c r="D9" s="71"/>
      <c r="E9" s="76"/>
      <c r="F9" s="8"/>
      <c r="G9" s="8"/>
      <c r="H9" s="84" t="s">
        <v>361</v>
      </c>
      <c r="I9" s="84"/>
      <c r="J9" s="8"/>
      <c r="K9" s="8"/>
      <c r="L9" s="8"/>
      <c r="M9" s="8"/>
      <c r="N9" s="8"/>
      <c r="O9" s="8"/>
      <c r="P9" s="8"/>
      <c r="Q9" s="8"/>
    </row>
    <row r="10" spans="1:18">
      <c r="A10" s="17"/>
      <c r="B10" s="1"/>
      <c r="C10" s="72"/>
      <c r="D10" s="71"/>
      <c r="E10" s="76"/>
      <c r="F10" s="8"/>
      <c r="G10" s="8"/>
      <c r="H10" s="17" t="s">
        <v>360</v>
      </c>
      <c r="I10" s="17"/>
      <c r="J10" s="8"/>
      <c r="K10" s="8"/>
      <c r="L10" s="8"/>
      <c r="M10" s="8"/>
      <c r="N10" s="8"/>
      <c r="O10" s="8"/>
      <c r="P10" s="8"/>
      <c r="Q10" s="8"/>
    </row>
    <row r="11" spans="1:18">
      <c r="A11" s="17"/>
      <c r="B11" s="1"/>
      <c r="C11" s="72"/>
      <c r="D11" s="71"/>
      <c r="E11" s="7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17"/>
      <c r="B12" s="1"/>
      <c r="C12" s="83" t="s">
        <v>359</v>
      </c>
      <c r="D12" s="5" t="s">
        <v>566</v>
      </c>
      <c r="E12" s="74"/>
      <c r="F12" s="8"/>
      <c r="G12" s="8"/>
      <c r="H12" s="17"/>
      <c r="I12" s="8"/>
      <c r="J12" s="8"/>
      <c r="K12" s="10"/>
      <c r="L12" s="10"/>
      <c r="M12" s="8"/>
      <c r="N12" s="8"/>
      <c r="O12" s="8"/>
      <c r="P12" s="8"/>
      <c r="Q12" s="8"/>
    </row>
    <row r="13" spans="1:18">
      <c r="A13" s="17"/>
      <c r="B13" s="1"/>
      <c r="C13" s="72"/>
      <c r="D13" s="71"/>
      <c r="E13" s="82"/>
      <c r="F13" s="80"/>
      <c r="G13" s="80"/>
      <c r="H13" s="81" t="s">
        <v>358</v>
      </c>
      <c r="I13" s="81"/>
      <c r="J13" s="80"/>
      <c r="K13" s="79"/>
      <c r="L13" s="8"/>
      <c r="M13" s="8"/>
      <c r="N13" s="8"/>
      <c r="O13" s="8"/>
      <c r="P13" s="8"/>
      <c r="Q13" s="8"/>
    </row>
    <row r="14" spans="1:18">
      <c r="A14" s="78"/>
      <c r="B14" s="77"/>
      <c r="C14" s="72"/>
      <c r="D14" s="71"/>
      <c r="E14" s="7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8" ht="14.25">
      <c r="A15" s="17"/>
      <c r="B15" s="1"/>
      <c r="C15" s="72"/>
      <c r="D15" s="74" t="s">
        <v>357</v>
      </c>
      <c r="E15" s="17"/>
      <c r="F15" s="8"/>
      <c r="G15" s="8"/>
      <c r="H15" s="8"/>
      <c r="I15" s="74"/>
      <c r="J15" s="74"/>
      <c r="K15" s="8"/>
      <c r="L15" s="8"/>
      <c r="M15" s="8"/>
      <c r="N15" s="8"/>
      <c r="O15" s="8"/>
      <c r="P15" s="8"/>
      <c r="Q15" s="8"/>
      <c r="R15" s="75"/>
    </row>
    <row r="16" spans="1:18">
      <c r="A16" s="17"/>
      <c r="B16" s="1"/>
      <c r="C16" s="72"/>
      <c r="D16" s="74" t="s">
        <v>356</v>
      </c>
      <c r="E16" s="17"/>
      <c r="F16" s="8"/>
      <c r="G16" s="8"/>
      <c r="H16" s="8"/>
      <c r="I16" s="74"/>
      <c r="J16" s="149" t="s">
        <v>412</v>
      </c>
      <c r="K16" s="150"/>
      <c r="L16" s="2" t="s">
        <v>352</v>
      </c>
      <c r="M16" s="8"/>
      <c r="N16" s="8"/>
      <c r="O16" s="8"/>
      <c r="P16" s="8"/>
      <c r="Q16" s="8"/>
    </row>
    <row r="17" spans="1:17">
      <c r="A17" s="17"/>
      <c r="B17" s="1"/>
      <c r="C17" s="72"/>
      <c r="D17" s="74" t="s">
        <v>354</v>
      </c>
      <c r="E17" s="17"/>
      <c r="F17" s="8"/>
      <c r="G17" s="8"/>
      <c r="H17" s="8"/>
      <c r="I17" s="74"/>
      <c r="J17" s="149" t="s">
        <v>411</v>
      </c>
      <c r="K17" s="150"/>
      <c r="L17" s="2" t="s">
        <v>352</v>
      </c>
      <c r="M17" s="8"/>
      <c r="N17" s="8"/>
      <c r="O17" s="8"/>
      <c r="P17" s="8"/>
      <c r="Q17" s="8"/>
    </row>
    <row r="18" spans="1:17" outlineLevel="1">
      <c r="A18" s="17"/>
      <c r="B18" s="1"/>
      <c r="C18" s="72"/>
      <c r="D18" s="74" t="s">
        <v>351</v>
      </c>
      <c r="E18" s="17"/>
      <c r="F18" s="8"/>
      <c r="G18" s="8"/>
      <c r="H18" s="8"/>
      <c r="I18" s="74"/>
      <c r="J18" s="149" t="s">
        <v>410</v>
      </c>
      <c r="K18" s="150"/>
      <c r="L18" s="2" t="s">
        <v>349</v>
      </c>
      <c r="M18" s="8"/>
      <c r="N18" s="8"/>
      <c r="O18" s="8"/>
      <c r="P18" s="8"/>
      <c r="Q18" s="8"/>
    </row>
    <row r="19" spans="1:17">
      <c r="A19" s="17"/>
      <c r="B19" s="1"/>
      <c r="C19" s="72"/>
      <c r="D19" s="73" t="s">
        <v>409</v>
      </c>
      <c r="E19" s="1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1" spans="1:17" ht="18" customHeight="1">
      <c r="A21" s="154" t="s">
        <v>11</v>
      </c>
      <c r="B21" s="156" t="s">
        <v>347</v>
      </c>
      <c r="C21" s="154" t="s">
        <v>346</v>
      </c>
      <c r="D21" s="154" t="s">
        <v>345</v>
      </c>
      <c r="E21" s="154" t="s">
        <v>344</v>
      </c>
      <c r="F21" s="154" t="s">
        <v>343</v>
      </c>
      <c r="G21" s="155"/>
      <c r="H21" s="155"/>
      <c r="I21" s="155"/>
      <c r="J21" s="154" t="s">
        <v>342</v>
      </c>
      <c r="K21" s="155"/>
      <c r="L21" s="155"/>
      <c r="M21" s="155"/>
      <c r="N21" s="154" t="s">
        <v>341</v>
      </c>
      <c r="O21" s="154" t="s">
        <v>340</v>
      </c>
      <c r="P21" s="154" t="s">
        <v>339</v>
      </c>
      <c r="Q21" s="154" t="s">
        <v>338</v>
      </c>
    </row>
    <row r="22" spans="1:17" ht="15.75" customHeight="1">
      <c r="A22" s="155"/>
      <c r="B22" s="157"/>
      <c r="C22" s="137"/>
      <c r="D22" s="154"/>
      <c r="E22" s="155"/>
      <c r="F22" s="154" t="s">
        <v>337</v>
      </c>
      <c r="G22" s="154" t="s">
        <v>336</v>
      </c>
      <c r="H22" s="155"/>
      <c r="I22" s="155"/>
      <c r="J22" s="154" t="s">
        <v>337</v>
      </c>
      <c r="K22" s="154" t="s">
        <v>336</v>
      </c>
      <c r="L22" s="155"/>
      <c r="M22" s="155"/>
      <c r="N22" s="154"/>
      <c r="O22" s="154"/>
      <c r="P22" s="154"/>
      <c r="Q22" s="154"/>
    </row>
    <row r="23" spans="1:17" ht="15.75" customHeight="1">
      <c r="A23" s="155"/>
      <c r="B23" s="157"/>
      <c r="C23" s="137"/>
      <c r="D23" s="154"/>
      <c r="E23" s="155"/>
      <c r="F23" s="155"/>
      <c r="G23" s="69" t="s">
        <v>335</v>
      </c>
      <c r="H23" s="69" t="s">
        <v>334</v>
      </c>
      <c r="I23" s="69" t="s">
        <v>333</v>
      </c>
      <c r="J23" s="155"/>
      <c r="K23" s="69" t="s">
        <v>335</v>
      </c>
      <c r="L23" s="69" t="s">
        <v>334</v>
      </c>
      <c r="M23" s="69" t="s">
        <v>333</v>
      </c>
      <c r="N23" s="154"/>
      <c r="O23" s="154"/>
      <c r="P23" s="154"/>
      <c r="Q23" s="154"/>
    </row>
    <row r="24" spans="1:17">
      <c r="A24" s="66">
        <v>1</v>
      </c>
      <c r="B24" s="70">
        <v>2</v>
      </c>
      <c r="C24" s="69">
        <v>3</v>
      </c>
      <c r="D24" s="69">
        <v>4</v>
      </c>
      <c r="E24" s="66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</row>
    <row r="25" spans="1:17" ht="19.149999999999999" customHeight="1">
      <c r="A25" s="139" t="s">
        <v>332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</row>
    <row r="26" spans="1:17" ht="19.149999999999999" customHeight="1">
      <c r="A26" s="151" t="s">
        <v>331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17" ht="36">
      <c r="A27" s="66">
        <v>2</v>
      </c>
      <c r="B27" s="65" t="s">
        <v>330</v>
      </c>
      <c r="C27" s="64" t="s">
        <v>329</v>
      </c>
      <c r="D27" s="63" t="s">
        <v>112</v>
      </c>
      <c r="E27" s="67">
        <v>0.65</v>
      </c>
      <c r="F27" s="60">
        <v>920.4</v>
      </c>
      <c r="G27" s="60">
        <v>920.4</v>
      </c>
      <c r="H27" s="60"/>
      <c r="I27" s="60"/>
      <c r="J27" s="60">
        <v>598.26</v>
      </c>
      <c r="K27" s="60">
        <v>598.26</v>
      </c>
      <c r="L27" s="60"/>
      <c r="M27" s="60"/>
      <c r="N27" s="60">
        <v>118</v>
      </c>
      <c r="O27" s="60">
        <v>76.7</v>
      </c>
      <c r="P27" s="60"/>
      <c r="Q27" s="60"/>
    </row>
    <row r="28" spans="1:17" ht="24">
      <c r="A28" s="66">
        <v>3</v>
      </c>
      <c r="B28" s="65" t="s">
        <v>325</v>
      </c>
      <c r="C28" s="64" t="s">
        <v>324</v>
      </c>
      <c r="D28" s="63" t="s">
        <v>112</v>
      </c>
      <c r="E28" s="67">
        <v>0.26</v>
      </c>
      <c r="F28" s="60">
        <v>663.75</v>
      </c>
      <c r="G28" s="60">
        <v>663.75</v>
      </c>
      <c r="H28" s="60"/>
      <c r="I28" s="60"/>
      <c r="J28" s="60">
        <v>172.58</v>
      </c>
      <c r="K28" s="60">
        <v>172.58</v>
      </c>
      <c r="L28" s="60"/>
      <c r="M28" s="60"/>
      <c r="N28" s="60">
        <v>88.5</v>
      </c>
      <c r="O28" s="60">
        <v>23.01</v>
      </c>
      <c r="P28" s="60"/>
      <c r="Q28" s="60"/>
    </row>
    <row r="29" spans="1:17" ht="48">
      <c r="A29" s="66">
        <v>4</v>
      </c>
      <c r="B29" s="65" t="s">
        <v>323</v>
      </c>
      <c r="C29" s="64" t="s">
        <v>322</v>
      </c>
      <c r="D29" s="63" t="s">
        <v>321</v>
      </c>
      <c r="E29" s="67">
        <v>0.26</v>
      </c>
      <c r="F29" s="60">
        <v>417.61</v>
      </c>
      <c r="G29" s="60">
        <v>106.88</v>
      </c>
      <c r="H29" s="60">
        <v>310.73</v>
      </c>
      <c r="I29" s="60">
        <v>30.58</v>
      </c>
      <c r="J29" s="60">
        <v>108.58</v>
      </c>
      <c r="K29" s="60">
        <v>27.79</v>
      </c>
      <c r="L29" s="60">
        <v>80.790000000000006</v>
      </c>
      <c r="M29" s="60">
        <v>7.95</v>
      </c>
      <c r="N29" s="60">
        <v>12.53</v>
      </c>
      <c r="O29" s="60">
        <v>3.26</v>
      </c>
      <c r="P29" s="60">
        <v>3.04</v>
      </c>
      <c r="Q29" s="60">
        <v>0.79</v>
      </c>
    </row>
    <row r="30" spans="1:17" ht="19.149999999999999" customHeight="1">
      <c r="A30" s="151" t="s">
        <v>328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1:17" ht="36">
      <c r="A31" s="66">
        <v>6</v>
      </c>
      <c r="B31" s="65" t="s">
        <v>327</v>
      </c>
      <c r="C31" s="64" t="s">
        <v>326</v>
      </c>
      <c r="D31" s="63" t="s">
        <v>112</v>
      </c>
      <c r="E31" s="67">
        <v>0.21</v>
      </c>
      <c r="F31" s="60">
        <v>1047.5</v>
      </c>
      <c r="G31" s="60">
        <v>1047.5</v>
      </c>
      <c r="H31" s="60"/>
      <c r="I31" s="60"/>
      <c r="J31" s="60">
        <v>219.98</v>
      </c>
      <c r="K31" s="60">
        <v>219.98</v>
      </c>
      <c r="L31" s="60"/>
      <c r="M31" s="60"/>
      <c r="N31" s="60">
        <v>125</v>
      </c>
      <c r="O31" s="60">
        <v>26.25</v>
      </c>
      <c r="P31" s="60"/>
      <c r="Q31" s="60"/>
    </row>
    <row r="32" spans="1:17" ht="24">
      <c r="A32" s="66">
        <v>7</v>
      </c>
      <c r="B32" s="65" t="s">
        <v>325</v>
      </c>
      <c r="C32" s="64" t="s">
        <v>324</v>
      </c>
      <c r="D32" s="63" t="s">
        <v>112</v>
      </c>
      <c r="E32" s="67">
        <v>0.156</v>
      </c>
      <c r="F32" s="60">
        <v>663.75</v>
      </c>
      <c r="G32" s="60">
        <v>663.75</v>
      </c>
      <c r="H32" s="60"/>
      <c r="I32" s="60"/>
      <c r="J32" s="60">
        <v>103.55</v>
      </c>
      <c r="K32" s="60">
        <v>103.55</v>
      </c>
      <c r="L32" s="60"/>
      <c r="M32" s="60"/>
      <c r="N32" s="60">
        <v>88.5</v>
      </c>
      <c r="O32" s="60">
        <v>13.81</v>
      </c>
      <c r="P32" s="60"/>
      <c r="Q32" s="60"/>
    </row>
    <row r="33" spans="1:17" ht="48">
      <c r="A33" s="66">
        <v>8</v>
      </c>
      <c r="B33" s="65" t="s">
        <v>323</v>
      </c>
      <c r="C33" s="64" t="s">
        <v>322</v>
      </c>
      <c r="D33" s="63" t="s">
        <v>321</v>
      </c>
      <c r="E33" s="67">
        <v>0.156</v>
      </c>
      <c r="F33" s="60">
        <v>417.61</v>
      </c>
      <c r="G33" s="60">
        <v>106.88</v>
      </c>
      <c r="H33" s="60">
        <v>310.73</v>
      </c>
      <c r="I33" s="60">
        <v>30.58</v>
      </c>
      <c r="J33" s="60">
        <v>65.150000000000006</v>
      </c>
      <c r="K33" s="60">
        <v>16.670000000000002</v>
      </c>
      <c r="L33" s="60">
        <v>48.48</v>
      </c>
      <c r="M33" s="60">
        <v>4.7699999999999996</v>
      </c>
      <c r="N33" s="60">
        <v>12.53</v>
      </c>
      <c r="O33" s="60">
        <v>1.95</v>
      </c>
      <c r="P33" s="60">
        <v>3.04</v>
      </c>
      <c r="Q33" s="60">
        <v>0.47</v>
      </c>
    </row>
    <row r="34" spans="1:17" ht="19.149999999999999" customHeight="1">
      <c r="A34" s="151" t="s">
        <v>293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</row>
    <row r="35" spans="1:17" ht="36">
      <c r="A35" s="66">
        <v>10</v>
      </c>
      <c r="B35" s="65" t="s">
        <v>327</v>
      </c>
      <c r="C35" s="64" t="s">
        <v>326</v>
      </c>
      <c r="D35" s="63" t="s">
        <v>112</v>
      </c>
      <c r="E35" s="67">
        <v>5.1999999999999998E-2</v>
      </c>
      <c r="F35" s="60">
        <v>1047.5</v>
      </c>
      <c r="G35" s="60">
        <v>1047.5</v>
      </c>
      <c r="H35" s="60"/>
      <c r="I35" s="60"/>
      <c r="J35" s="60">
        <v>54.47</v>
      </c>
      <c r="K35" s="60">
        <v>54.47</v>
      </c>
      <c r="L35" s="60"/>
      <c r="M35" s="60"/>
      <c r="N35" s="60">
        <v>125</v>
      </c>
      <c r="O35" s="60">
        <v>6.5</v>
      </c>
      <c r="P35" s="60"/>
      <c r="Q35" s="60"/>
    </row>
    <row r="36" spans="1:17" ht="24">
      <c r="A36" s="66">
        <v>11</v>
      </c>
      <c r="B36" s="65" t="s">
        <v>325</v>
      </c>
      <c r="C36" s="64" t="s">
        <v>324</v>
      </c>
      <c r="D36" s="63" t="s">
        <v>112</v>
      </c>
      <c r="E36" s="67">
        <v>2.3400000000000001E-2</v>
      </c>
      <c r="F36" s="60">
        <v>663.75</v>
      </c>
      <c r="G36" s="60">
        <v>663.75</v>
      </c>
      <c r="H36" s="60"/>
      <c r="I36" s="60"/>
      <c r="J36" s="60">
        <v>15.53</v>
      </c>
      <c r="K36" s="60">
        <v>15.53</v>
      </c>
      <c r="L36" s="60"/>
      <c r="M36" s="60"/>
      <c r="N36" s="60">
        <v>88.5</v>
      </c>
      <c r="O36" s="60">
        <v>2.0699999999999998</v>
      </c>
      <c r="P36" s="60"/>
      <c r="Q36" s="60"/>
    </row>
    <row r="37" spans="1:17" ht="48">
      <c r="A37" s="66">
        <v>12</v>
      </c>
      <c r="B37" s="65" t="s">
        <v>323</v>
      </c>
      <c r="C37" s="64" t="s">
        <v>322</v>
      </c>
      <c r="D37" s="63" t="s">
        <v>321</v>
      </c>
      <c r="E37" s="67">
        <v>2.3400000000000001E-2</v>
      </c>
      <c r="F37" s="60">
        <v>417.61</v>
      </c>
      <c r="G37" s="60">
        <v>106.88</v>
      </c>
      <c r="H37" s="60">
        <v>310.73</v>
      </c>
      <c r="I37" s="60">
        <v>30.58</v>
      </c>
      <c r="J37" s="60">
        <v>9.77</v>
      </c>
      <c r="K37" s="60">
        <v>2.5</v>
      </c>
      <c r="L37" s="60">
        <v>7.27</v>
      </c>
      <c r="M37" s="60">
        <v>0.72</v>
      </c>
      <c r="N37" s="60">
        <v>12.53</v>
      </c>
      <c r="O37" s="60">
        <v>0.28999999999999998</v>
      </c>
      <c r="P37" s="60">
        <v>3.04</v>
      </c>
      <c r="Q37" s="60">
        <v>7.0000000000000007E-2</v>
      </c>
    </row>
    <row r="38" spans="1:17" ht="19.149999999999999" customHeight="1">
      <c r="A38" s="151" t="s">
        <v>320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1:17" ht="24">
      <c r="A39" s="66">
        <v>13</v>
      </c>
      <c r="B39" s="65" t="s">
        <v>319</v>
      </c>
      <c r="C39" s="64" t="s">
        <v>318</v>
      </c>
      <c r="D39" s="63" t="s">
        <v>317</v>
      </c>
      <c r="E39" s="67">
        <v>7</v>
      </c>
      <c r="F39" s="60">
        <v>104.63</v>
      </c>
      <c r="G39" s="60">
        <v>18.77</v>
      </c>
      <c r="H39" s="60">
        <v>29.92</v>
      </c>
      <c r="I39" s="60">
        <v>4.8099999999999996</v>
      </c>
      <c r="J39" s="60">
        <v>732.41</v>
      </c>
      <c r="K39" s="60">
        <v>131.38999999999999</v>
      </c>
      <c r="L39" s="60">
        <v>209.44</v>
      </c>
      <c r="M39" s="60">
        <v>33.67</v>
      </c>
      <c r="N39" s="60">
        <v>2.2000000000000002</v>
      </c>
      <c r="O39" s="60">
        <v>15.4</v>
      </c>
      <c r="P39" s="60">
        <v>0.45</v>
      </c>
      <c r="Q39" s="60">
        <v>3.15</v>
      </c>
    </row>
    <row r="40" spans="1:17" ht="19.149999999999999" customHeight="1">
      <c r="A40" s="151" t="s">
        <v>316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</row>
    <row r="41" spans="1:17" ht="48">
      <c r="A41" s="66">
        <v>14</v>
      </c>
      <c r="B41" s="65" t="s">
        <v>315</v>
      </c>
      <c r="C41" s="64" t="s">
        <v>314</v>
      </c>
      <c r="D41" s="63" t="s">
        <v>313</v>
      </c>
      <c r="E41" s="62">
        <v>0.32079999999999997</v>
      </c>
      <c r="F41" s="60">
        <v>704.22</v>
      </c>
      <c r="G41" s="60">
        <v>64.53</v>
      </c>
      <c r="H41" s="60">
        <v>86.31</v>
      </c>
      <c r="I41" s="60">
        <v>9.24</v>
      </c>
      <c r="J41" s="60">
        <v>225.91</v>
      </c>
      <c r="K41" s="60">
        <v>20.7</v>
      </c>
      <c r="L41" s="60">
        <v>27.69</v>
      </c>
      <c r="M41" s="60">
        <v>2.96</v>
      </c>
      <c r="N41" s="60">
        <v>7.7</v>
      </c>
      <c r="O41" s="60">
        <v>2.4700000000000002</v>
      </c>
      <c r="P41" s="60">
        <v>0.88</v>
      </c>
      <c r="Q41" s="60">
        <v>0.28000000000000003</v>
      </c>
    </row>
    <row r="42" spans="1:17" ht="48">
      <c r="A42" s="66">
        <v>15</v>
      </c>
      <c r="B42" s="65" t="s">
        <v>312</v>
      </c>
      <c r="C42" s="64" t="s">
        <v>311</v>
      </c>
      <c r="D42" s="63" t="s">
        <v>310</v>
      </c>
      <c r="E42" s="67">
        <v>6.42</v>
      </c>
      <c r="F42" s="60">
        <v>650.45000000000005</v>
      </c>
      <c r="G42" s="60">
        <v>30.67</v>
      </c>
      <c r="H42" s="60">
        <v>0.24</v>
      </c>
      <c r="I42" s="60"/>
      <c r="J42" s="60">
        <v>4175.8900000000003</v>
      </c>
      <c r="K42" s="60">
        <v>196.9</v>
      </c>
      <c r="L42" s="60">
        <v>1.54</v>
      </c>
      <c r="M42" s="60"/>
      <c r="N42" s="60">
        <v>3.66</v>
      </c>
      <c r="O42" s="60">
        <v>23.5</v>
      </c>
      <c r="P42" s="60"/>
      <c r="Q42" s="60"/>
    </row>
    <row r="43" spans="1:17" ht="24">
      <c r="A43" s="66">
        <v>16</v>
      </c>
      <c r="B43" s="65" t="s">
        <v>309</v>
      </c>
      <c r="C43" s="64" t="s">
        <v>308</v>
      </c>
      <c r="D43" s="63" t="s">
        <v>183</v>
      </c>
      <c r="E43" s="67">
        <v>-3.9780000000000002</v>
      </c>
      <c r="F43" s="60">
        <v>600</v>
      </c>
      <c r="G43" s="60"/>
      <c r="H43" s="60"/>
      <c r="I43" s="60"/>
      <c r="J43" s="60">
        <v>-2386.8000000000002</v>
      </c>
      <c r="K43" s="60"/>
      <c r="L43" s="60"/>
      <c r="M43" s="60"/>
      <c r="N43" s="60"/>
      <c r="O43" s="60"/>
      <c r="P43" s="60"/>
      <c r="Q43" s="60"/>
    </row>
    <row r="44" spans="1:17" ht="24">
      <c r="A44" s="66">
        <v>17</v>
      </c>
      <c r="B44" s="65" t="s">
        <v>303</v>
      </c>
      <c r="C44" s="64" t="s">
        <v>302</v>
      </c>
      <c r="D44" s="63" t="s">
        <v>183</v>
      </c>
      <c r="E44" s="67">
        <v>3.9780000000000002</v>
      </c>
      <c r="F44" s="60">
        <v>560</v>
      </c>
      <c r="G44" s="60"/>
      <c r="H44" s="60"/>
      <c r="I44" s="60"/>
      <c r="J44" s="60">
        <v>2227.6799999999998</v>
      </c>
      <c r="K44" s="60"/>
      <c r="L44" s="60"/>
      <c r="M44" s="60"/>
      <c r="N44" s="60"/>
      <c r="O44" s="60"/>
      <c r="P44" s="60"/>
      <c r="Q44" s="60"/>
    </row>
    <row r="45" spans="1:17" ht="19.149999999999999" customHeight="1">
      <c r="A45" s="139" t="s">
        <v>307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</row>
    <row r="46" spans="1:17" ht="19.149999999999999" customHeight="1">
      <c r="A46" s="151" t="s">
        <v>306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</row>
    <row r="47" spans="1:17" ht="84">
      <c r="A47" s="66">
        <v>18</v>
      </c>
      <c r="B47" s="65" t="s">
        <v>305</v>
      </c>
      <c r="C47" s="64" t="s">
        <v>304</v>
      </c>
      <c r="D47" s="63" t="s">
        <v>109</v>
      </c>
      <c r="E47" s="62">
        <v>0.61699999999999999</v>
      </c>
      <c r="F47" s="60">
        <v>65118.2</v>
      </c>
      <c r="G47" s="60">
        <v>2915.83</v>
      </c>
      <c r="H47" s="60">
        <v>1999.26</v>
      </c>
      <c r="I47" s="60">
        <v>295.58</v>
      </c>
      <c r="J47" s="60">
        <v>40177.93</v>
      </c>
      <c r="K47" s="60">
        <v>1799.07</v>
      </c>
      <c r="L47" s="60">
        <v>1233.54</v>
      </c>
      <c r="M47" s="60">
        <v>182.37</v>
      </c>
      <c r="N47" s="60">
        <v>337.48</v>
      </c>
      <c r="O47" s="60">
        <v>208.23</v>
      </c>
      <c r="P47" s="60">
        <v>21.96</v>
      </c>
      <c r="Q47" s="60">
        <v>13.55</v>
      </c>
    </row>
    <row r="48" spans="1:17" ht="24">
      <c r="A48" s="66">
        <v>19</v>
      </c>
      <c r="B48" s="65" t="s">
        <v>303</v>
      </c>
      <c r="C48" s="64" t="s">
        <v>302</v>
      </c>
      <c r="D48" s="63" t="s">
        <v>183</v>
      </c>
      <c r="E48" s="67">
        <v>-62.93</v>
      </c>
      <c r="F48" s="60">
        <v>560</v>
      </c>
      <c r="G48" s="60"/>
      <c r="H48" s="60"/>
      <c r="I48" s="60"/>
      <c r="J48" s="60">
        <v>-35240.800000000003</v>
      </c>
      <c r="K48" s="60"/>
      <c r="L48" s="60"/>
      <c r="M48" s="60"/>
      <c r="N48" s="60"/>
      <c r="O48" s="60"/>
      <c r="P48" s="60"/>
      <c r="Q48" s="60"/>
    </row>
    <row r="49" spans="1:17" ht="24">
      <c r="A49" s="66">
        <v>20</v>
      </c>
      <c r="B49" s="65" t="s">
        <v>237</v>
      </c>
      <c r="C49" s="64" t="s">
        <v>236</v>
      </c>
      <c r="D49" s="63" t="s">
        <v>183</v>
      </c>
      <c r="E49" s="67">
        <v>62.93</v>
      </c>
      <c r="F49" s="60">
        <v>580</v>
      </c>
      <c r="G49" s="60"/>
      <c r="H49" s="60"/>
      <c r="I49" s="60"/>
      <c r="J49" s="60">
        <v>36499.4</v>
      </c>
      <c r="K49" s="60"/>
      <c r="L49" s="60"/>
      <c r="M49" s="60"/>
      <c r="N49" s="60"/>
      <c r="O49" s="60"/>
      <c r="P49" s="60"/>
      <c r="Q49" s="60"/>
    </row>
    <row r="50" spans="1:17" ht="24">
      <c r="A50" s="66">
        <v>29</v>
      </c>
      <c r="B50" s="65" t="s">
        <v>301</v>
      </c>
      <c r="C50" s="64" t="s">
        <v>300</v>
      </c>
      <c r="D50" s="63" t="s">
        <v>297</v>
      </c>
      <c r="E50" s="62">
        <v>0.375</v>
      </c>
      <c r="F50" s="60">
        <v>1485.02</v>
      </c>
      <c r="G50" s="60">
        <v>313.70999999999998</v>
      </c>
      <c r="H50" s="60">
        <v>44.24</v>
      </c>
      <c r="I50" s="60">
        <v>14.73</v>
      </c>
      <c r="J50" s="60">
        <v>556.88</v>
      </c>
      <c r="K50" s="60">
        <v>117.64</v>
      </c>
      <c r="L50" s="60">
        <v>16.59</v>
      </c>
      <c r="M50" s="60">
        <v>5.52</v>
      </c>
      <c r="N50" s="60">
        <v>39.51</v>
      </c>
      <c r="O50" s="60">
        <v>14.82</v>
      </c>
      <c r="P50" s="60">
        <v>1.27</v>
      </c>
      <c r="Q50" s="60">
        <v>0.48</v>
      </c>
    </row>
    <row r="51" spans="1:17" ht="24">
      <c r="A51" s="66">
        <v>29.1</v>
      </c>
      <c r="B51" s="65" t="s">
        <v>408</v>
      </c>
      <c r="C51" s="64" t="s">
        <v>407</v>
      </c>
      <c r="D51" s="63" t="s">
        <v>183</v>
      </c>
      <c r="E51" s="67">
        <v>-0.76500000000000001</v>
      </c>
      <c r="F51" s="60">
        <v>548.29999999999995</v>
      </c>
      <c r="G51" s="60"/>
      <c r="H51" s="60"/>
      <c r="I51" s="60"/>
      <c r="J51" s="60">
        <v>-419.45</v>
      </c>
      <c r="K51" s="60"/>
      <c r="L51" s="60"/>
      <c r="M51" s="60"/>
      <c r="N51" s="60"/>
      <c r="O51" s="60"/>
      <c r="P51" s="60"/>
      <c r="Q51" s="60"/>
    </row>
    <row r="52" spans="1:17" ht="24">
      <c r="A52" s="66">
        <v>29.2</v>
      </c>
      <c r="B52" s="65" t="s">
        <v>163</v>
      </c>
      <c r="C52" s="64" t="s">
        <v>407</v>
      </c>
      <c r="D52" s="63" t="s">
        <v>183</v>
      </c>
      <c r="E52" s="67">
        <v>0.76500000000000001</v>
      </c>
      <c r="F52" s="60">
        <v>310.99</v>
      </c>
      <c r="G52" s="60"/>
      <c r="H52" s="60"/>
      <c r="I52" s="60"/>
      <c r="J52" s="60">
        <v>237.91</v>
      </c>
      <c r="K52" s="60"/>
      <c r="L52" s="60"/>
      <c r="M52" s="60"/>
      <c r="N52" s="60"/>
      <c r="O52" s="60"/>
      <c r="P52" s="60"/>
      <c r="Q52" s="60"/>
    </row>
    <row r="53" spans="1:17" ht="36">
      <c r="A53" s="66">
        <v>30</v>
      </c>
      <c r="B53" s="65" t="s">
        <v>299</v>
      </c>
      <c r="C53" s="64" t="s">
        <v>298</v>
      </c>
      <c r="D53" s="63" t="s">
        <v>297</v>
      </c>
      <c r="E53" s="62">
        <v>0.375</v>
      </c>
      <c r="F53" s="60">
        <v>582.64</v>
      </c>
      <c r="G53" s="60">
        <v>7.94</v>
      </c>
      <c r="H53" s="60">
        <v>15.44</v>
      </c>
      <c r="I53" s="60">
        <v>4.88</v>
      </c>
      <c r="J53" s="60">
        <v>218.49</v>
      </c>
      <c r="K53" s="60">
        <v>2.98</v>
      </c>
      <c r="L53" s="60">
        <v>5.79</v>
      </c>
      <c r="M53" s="60">
        <v>1.83</v>
      </c>
      <c r="N53" s="60">
        <v>1</v>
      </c>
      <c r="O53" s="60">
        <v>0.38</v>
      </c>
      <c r="P53" s="60">
        <v>0.42</v>
      </c>
      <c r="Q53" s="60">
        <v>0.16</v>
      </c>
    </row>
    <row r="54" spans="1:17" ht="24">
      <c r="A54" s="66">
        <v>30.1</v>
      </c>
      <c r="B54" s="65" t="s">
        <v>408</v>
      </c>
      <c r="C54" s="64" t="s">
        <v>407</v>
      </c>
      <c r="D54" s="63" t="s">
        <v>183</v>
      </c>
      <c r="E54" s="67">
        <v>-0.38250000000000001</v>
      </c>
      <c r="F54" s="60">
        <v>548.29999999999995</v>
      </c>
      <c r="G54" s="60"/>
      <c r="H54" s="60"/>
      <c r="I54" s="60"/>
      <c r="J54" s="60">
        <v>-209.72</v>
      </c>
      <c r="K54" s="60"/>
      <c r="L54" s="60"/>
      <c r="M54" s="60"/>
      <c r="N54" s="60"/>
      <c r="O54" s="60"/>
      <c r="P54" s="60"/>
      <c r="Q54" s="60"/>
    </row>
    <row r="55" spans="1:17" ht="24">
      <c r="A55" s="66">
        <v>30.2</v>
      </c>
      <c r="B55" s="65" t="s">
        <v>163</v>
      </c>
      <c r="C55" s="64" t="s">
        <v>407</v>
      </c>
      <c r="D55" s="63" t="s">
        <v>183</v>
      </c>
      <c r="E55" s="67">
        <v>0.38250000000000001</v>
      </c>
      <c r="F55" s="60">
        <v>310.99</v>
      </c>
      <c r="G55" s="60"/>
      <c r="H55" s="60"/>
      <c r="I55" s="60"/>
      <c r="J55" s="60">
        <v>118.95</v>
      </c>
      <c r="K55" s="60"/>
      <c r="L55" s="60"/>
      <c r="M55" s="60"/>
      <c r="N55" s="60"/>
      <c r="O55" s="60"/>
      <c r="P55" s="60"/>
      <c r="Q55" s="60"/>
    </row>
    <row r="56" spans="1:17" ht="60">
      <c r="A56" s="66">
        <v>31</v>
      </c>
      <c r="B56" s="65" t="s">
        <v>296</v>
      </c>
      <c r="C56" s="64" t="s">
        <v>295</v>
      </c>
      <c r="D56" s="63" t="s">
        <v>294</v>
      </c>
      <c r="E56" s="62">
        <v>0.375</v>
      </c>
      <c r="F56" s="60">
        <v>2750.72</v>
      </c>
      <c r="G56" s="60">
        <v>520.45000000000005</v>
      </c>
      <c r="H56" s="60">
        <v>321.32</v>
      </c>
      <c r="I56" s="60">
        <v>4.5199999999999996</v>
      </c>
      <c r="J56" s="60">
        <v>1031.52</v>
      </c>
      <c r="K56" s="60">
        <v>195.17</v>
      </c>
      <c r="L56" s="60">
        <v>120.5</v>
      </c>
      <c r="M56" s="60">
        <v>1.7</v>
      </c>
      <c r="N56" s="60">
        <v>46.18</v>
      </c>
      <c r="O56" s="60">
        <v>17.32</v>
      </c>
      <c r="P56" s="60">
        <v>0.39</v>
      </c>
      <c r="Q56" s="60">
        <v>0.15</v>
      </c>
    </row>
    <row r="57" spans="1:17" ht="19.149999999999999" customHeight="1">
      <c r="A57" s="151" t="s">
        <v>293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</row>
    <row r="58" spans="1:17" ht="60">
      <c r="A58" s="66">
        <v>32</v>
      </c>
      <c r="B58" s="65" t="s">
        <v>292</v>
      </c>
      <c r="C58" s="64" t="s">
        <v>291</v>
      </c>
      <c r="D58" s="63" t="s">
        <v>290</v>
      </c>
      <c r="E58" s="62">
        <v>5.7000000000000002E-2</v>
      </c>
      <c r="F58" s="60">
        <v>64571.9</v>
      </c>
      <c r="G58" s="60">
        <v>2728.86</v>
      </c>
      <c r="H58" s="60">
        <v>2017.76</v>
      </c>
      <c r="I58" s="60">
        <v>266.31</v>
      </c>
      <c r="J58" s="60">
        <v>3680.6</v>
      </c>
      <c r="K58" s="60">
        <v>155.55000000000001</v>
      </c>
      <c r="L58" s="60">
        <v>115.01</v>
      </c>
      <c r="M58" s="60">
        <v>15.18</v>
      </c>
      <c r="N58" s="60">
        <v>322.56</v>
      </c>
      <c r="O58" s="60">
        <v>18.39</v>
      </c>
      <c r="P58" s="60">
        <v>19.8</v>
      </c>
      <c r="Q58" s="60">
        <v>1.1299999999999999</v>
      </c>
    </row>
    <row r="59" spans="1:17" ht="19.149999999999999" customHeight="1">
      <c r="A59" s="151" t="s">
        <v>289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</row>
    <row r="60" spans="1:17" ht="84">
      <c r="A60" s="66">
        <v>33</v>
      </c>
      <c r="B60" s="65" t="s">
        <v>288</v>
      </c>
      <c r="C60" s="64" t="s">
        <v>287</v>
      </c>
      <c r="D60" s="63" t="s">
        <v>109</v>
      </c>
      <c r="E60" s="62">
        <v>5.16E-2</v>
      </c>
      <c r="F60" s="60">
        <v>65709.929999999993</v>
      </c>
      <c r="G60" s="60">
        <v>3129.09</v>
      </c>
      <c r="H60" s="60">
        <v>2055.0500000000002</v>
      </c>
      <c r="I60" s="60">
        <v>277.07</v>
      </c>
      <c r="J60" s="60">
        <v>3390.63</v>
      </c>
      <c r="K60" s="60">
        <v>161.46</v>
      </c>
      <c r="L60" s="60">
        <v>106.04</v>
      </c>
      <c r="M60" s="60">
        <v>14.3</v>
      </c>
      <c r="N60" s="60">
        <v>358.02</v>
      </c>
      <c r="O60" s="60">
        <v>18.47</v>
      </c>
      <c r="P60" s="60">
        <v>20.6</v>
      </c>
      <c r="Q60" s="60">
        <v>1.06</v>
      </c>
    </row>
    <row r="61" spans="1:17" ht="19.149999999999999" customHeight="1">
      <c r="A61" s="139" t="s">
        <v>286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</row>
    <row r="62" spans="1:17" ht="36">
      <c r="A62" s="66">
        <v>34</v>
      </c>
      <c r="B62" s="65" t="s">
        <v>252</v>
      </c>
      <c r="C62" s="64" t="s">
        <v>251</v>
      </c>
      <c r="D62" s="63" t="s">
        <v>250</v>
      </c>
      <c r="E62" s="62">
        <v>1.0247999999999999</v>
      </c>
      <c r="F62" s="60">
        <v>8839.43</v>
      </c>
      <c r="G62" s="60">
        <v>858.61</v>
      </c>
      <c r="H62" s="60">
        <v>555.80999999999995</v>
      </c>
      <c r="I62" s="60">
        <v>44.15</v>
      </c>
      <c r="J62" s="60">
        <v>9058.65</v>
      </c>
      <c r="K62" s="60">
        <v>879.9</v>
      </c>
      <c r="L62" s="60">
        <v>569.59</v>
      </c>
      <c r="M62" s="60">
        <v>45.24</v>
      </c>
      <c r="N62" s="60">
        <v>102.46</v>
      </c>
      <c r="O62" s="60">
        <v>105</v>
      </c>
      <c r="P62" s="60">
        <v>3.27</v>
      </c>
      <c r="Q62" s="60">
        <v>3.35</v>
      </c>
    </row>
    <row r="63" spans="1:17" ht="24">
      <c r="A63" s="66">
        <v>35</v>
      </c>
      <c r="B63" s="65" t="s">
        <v>185</v>
      </c>
      <c r="C63" s="64" t="s">
        <v>249</v>
      </c>
      <c r="D63" s="63" t="s">
        <v>183</v>
      </c>
      <c r="E63" s="62">
        <v>25.62</v>
      </c>
      <c r="F63" s="60">
        <v>542.4</v>
      </c>
      <c r="G63" s="60"/>
      <c r="H63" s="60"/>
      <c r="I63" s="60"/>
      <c r="J63" s="60">
        <v>13896.29</v>
      </c>
      <c r="K63" s="60"/>
      <c r="L63" s="60"/>
      <c r="M63" s="60"/>
      <c r="N63" s="60"/>
      <c r="O63" s="60"/>
      <c r="P63" s="60"/>
      <c r="Q63" s="60"/>
    </row>
    <row r="64" spans="1:17" ht="48">
      <c r="A64" s="66">
        <v>36</v>
      </c>
      <c r="B64" s="65" t="s">
        <v>163</v>
      </c>
      <c r="C64" s="64" t="s">
        <v>285</v>
      </c>
      <c r="D64" s="63" t="s">
        <v>183</v>
      </c>
      <c r="E64" s="62">
        <v>6.74</v>
      </c>
      <c r="F64" s="60">
        <v>621.99</v>
      </c>
      <c r="G64" s="60"/>
      <c r="H64" s="60"/>
      <c r="I64" s="60"/>
      <c r="J64" s="60">
        <v>4192.21</v>
      </c>
      <c r="K64" s="60"/>
      <c r="L64" s="60"/>
      <c r="M64" s="60"/>
      <c r="N64" s="60"/>
      <c r="O64" s="60"/>
      <c r="P64" s="60"/>
      <c r="Q64" s="60"/>
    </row>
    <row r="65" spans="1:17" ht="24">
      <c r="A65" s="66">
        <v>36.1</v>
      </c>
      <c r="B65" s="65" t="s">
        <v>246</v>
      </c>
      <c r="C65" s="64" t="s">
        <v>245</v>
      </c>
      <c r="D65" s="63" t="s">
        <v>164</v>
      </c>
      <c r="E65" s="67">
        <v>-113.8</v>
      </c>
      <c r="F65" s="60">
        <v>3.25</v>
      </c>
      <c r="G65" s="60"/>
      <c r="H65" s="60"/>
      <c r="I65" s="60"/>
      <c r="J65" s="60">
        <v>-369.85</v>
      </c>
      <c r="K65" s="60"/>
      <c r="L65" s="60"/>
      <c r="M65" s="60"/>
      <c r="N65" s="60"/>
      <c r="O65" s="60"/>
      <c r="P65" s="60"/>
      <c r="Q65" s="60"/>
    </row>
    <row r="66" spans="1:17" ht="24">
      <c r="A66" s="66">
        <v>37</v>
      </c>
      <c r="B66" s="65" t="s">
        <v>244</v>
      </c>
      <c r="C66" s="64" t="s">
        <v>243</v>
      </c>
      <c r="D66" s="63" t="s">
        <v>164</v>
      </c>
      <c r="E66" s="67">
        <v>112.73</v>
      </c>
      <c r="F66" s="60">
        <v>6.46</v>
      </c>
      <c r="G66" s="60"/>
      <c r="H66" s="60"/>
      <c r="I66" s="60"/>
      <c r="J66" s="60">
        <v>728.24</v>
      </c>
      <c r="K66" s="60"/>
      <c r="L66" s="60"/>
      <c r="M66" s="60"/>
      <c r="N66" s="60"/>
      <c r="O66" s="60"/>
      <c r="P66" s="60"/>
      <c r="Q66" s="60"/>
    </row>
    <row r="67" spans="1:17" ht="48">
      <c r="A67" s="66">
        <v>38</v>
      </c>
      <c r="B67" s="65" t="s">
        <v>242</v>
      </c>
      <c r="C67" s="64" t="s">
        <v>241</v>
      </c>
      <c r="D67" s="63" t="s">
        <v>240</v>
      </c>
      <c r="E67" s="62">
        <v>7.4999999999999997E-2</v>
      </c>
      <c r="F67" s="60">
        <v>163078</v>
      </c>
      <c r="G67" s="60">
        <v>9115.85</v>
      </c>
      <c r="H67" s="60">
        <v>8051.09</v>
      </c>
      <c r="I67" s="60">
        <v>958.87</v>
      </c>
      <c r="J67" s="60">
        <v>12230.85</v>
      </c>
      <c r="K67" s="60">
        <v>683.69</v>
      </c>
      <c r="L67" s="60">
        <v>603.83000000000004</v>
      </c>
      <c r="M67" s="60">
        <v>71.92</v>
      </c>
      <c r="N67" s="60">
        <v>1016.26</v>
      </c>
      <c r="O67" s="60">
        <v>76.22</v>
      </c>
      <c r="P67" s="60">
        <v>71.08</v>
      </c>
      <c r="Q67" s="60">
        <v>5.33</v>
      </c>
    </row>
    <row r="68" spans="1:17" ht="24">
      <c r="A68" s="66">
        <v>39</v>
      </c>
      <c r="B68" s="65" t="s">
        <v>239</v>
      </c>
      <c r="C68" s="64" t="s">
        <v>238</v>
      </c>
      <c r="D68" s="63" t="s">
        <v>183</v>
      </c>
      <c r="E68" s="67">
        <v>-7.6130000000000004</v>
      </c>
      <c r="F68" s="60">
        <v>665</v>
      </c>
      <c r="G68" s="60"/>
      <c r="H68" s="60"/>
      <c r="I68" s="60"/>
      <c r="J68" s="60">
        <v>-5062.6400000000003</v>
      </c>
      <c r="K68" s="60"/>
      <c r="L68" s="60"/>
      <c r="M68" s="60"/>
      <c r="N68" s="60"/>
      <c r="O68" s="60"/>
      <c r="P68" s="60"/>
      <c r="Q68" s="60"/>
    </row>
    <row r="69" spans="1:17" ht="24">
      <c r="A69" s="66">
        <v>40</v>
      </c>
      <c r="B69" s="65" t="s">
        <v>237</v>
      </c>
      <c r="C69" s="64" t="s">
        <v>236</v>
      </c>
      <c r="D69" s="63" t="s">
        <v>183</v>
      </c>
      <c r="E69" s="67">
        <v>7.6130000000000004</v>
      </c>
      <c r="F69" s="60">
        <v>580</v>
      </c>
      <c r="G69" s="60"/>
      <c r="H69" s="60"/>
      <c r="I69" s="60"/>
      <c r="J69" s="60">
        <v>4415.54</v>
      </c>
      <c r="K69" s="60"/>
      <c r="L69" s="60"/>
      <c r="M69" s="60"/>
      <c r="N69" s="60"/>
      <c r="O69" s="60"/>
      <c r="P69" s="60"/>
      <c r="Q69" s="60"/>
    </row>
    <row r="70" spans="1:17" ht="24">
      <c r="A70" s="66">
        <v>41</v>
      </c>
      <c r="B70" s="65" t="s">
        <v>235</v>
      </c>
      <c r="C70" s="64" t="s">
        <v>234</v>
      </c>
      <c r="D70" s="63" t="s">
        <v>223</v>
      </c>
      <c r="E70" s="67">
        <v>-0.9375</v>
      </c>
      <c r="F70" s="60">
        <v>5650</v>
      </c>
      <c r="G70" s="60"/>
      <c r="H70" s="60"/>
      <c r="I70" s="60"/>
      <c r="J70" s="60">
        <v>-5296.87</v>
      </c>
      <c r="K70" s="60"/>
      <c r="L70" s="60"/>
      <c r="M70" s="60"/>
      <c r="N70" s="60"/>
      <c r="O70" s="60"/>
      <c r="P70" s="60"/>
      <c r="Q70" s="60"/>
    </row>
    <row r="71" spans="1:17" ht="24">
      <c r="A71" s="66">
        <v>42.1</v>
      </c>
      <c r="B71" s="65" t="s">
        <v>261</v>
      </c>
      <c r="C71" s="64" t="s">
        <v>260</v>
      </c>
      <c r="D71" s="63" t="s">
        <v>223</v>
      </c>
      <c r="E71" s="62">
        <v>8.2600000000000007E-2</v>
      </c>
      <c r="F71" s="60">
        <v>7418.82</v>
      </c>
      <c r="G71" s="60"/>
      <c r="H71" s="60"/>
      <c r="I71" s="60"/>
      <c r="J71" s="60">
        <v>612.79</v>
      </c>
      <c r="K71" s="60"/>
      <c r="L71" s="60"/>
      <c r="M71" s="60"/>
      <c r="N71" s="60"/>
      <c r="O71" s="60"/>
      <c r="P71" s="60"/>
      <c r="Q71" s="60"/>
    </row>
    <row r="72" spans="1:17" ht="36">
      <c r="A72" s="66">
        <v>43.1</v>
      </c>
      <c r="B72" s="65" t="s">
        <v>231</v>
      </c>
      <c r="C72" s="64" t="s">
        <v>230</v>
      </c>
      <c r="D72" s="63" t="s">
        <v>223</v>
      </c>
      <c r="E72" s="62">
        <v>0.12959999999999999</v>
      </c>
      <c r="F72" s="60">
        <v>8014.15</v>
      </c>
      <c r="G72" s="60"/>
      <c r="H72" s="60"/>
      <c r="I72" s="60"/>
      <c r="J72" s="60">
        <v>1038.6300000000001</v>
      </c>
      <c r="K72" s="60"/>
      <c r="L72" s="60"/>
      <c r="M72" s="60"/>
      <c r="N72" s="60"/>
      <c r="O72" s="60"/>
      <c r="P72" s="60"/>
      <c r="Q72" s="60"/>
    </row>
    <row r="73" spans="1:17" ht="36">
      <c r="A73" s="66">
        <v>44</v>
      </c>
      <c r="B73" s="65" t="s">
        <v>229</v>
      </c>
      <c r="C73" s="64" t="s">
        <v>406</v>
      </c>
      <c r="D73" s="63" t="s">
        <v>220</v>
      </c>
      <c r="E73" s="62">
        <v>0.32288</v>
      </c>
      <c r="F73" s="60">
        <v>8994.58</v>
      </c>
      <c r="G73" s="60">
        <v>445.69</v>
      </c>
      <c r="H73" s="60">
        <v>496.68</v>
      </c>
      <c r="I73" s="60">
        <v>23.63</v>
      </c>
      <c r="J73" s="60">
        <v>2904.17</v>
      </c>
      <c r="K73" s="60">
        <v>143.9</v>
      </c>
      <c r="L73" s="60">
        <v>160.37</v>
      </c>
      <c r="M73" s="60">
        <v>7.63</v>
      </c>
      <c r="N73" s="60">
        <v>46.33</v>
      </c>
      <c r="O73" s="60">
        <v>14.96</v>
      </c>
      <c r="P73" s="60">
        <v>1.75</v>
      </c>
      <c r="Q73" s="60">
        <v>0.56999999999999995</v>
      </c>
    </row>
    <row r="74" spans="1:17" ht="19.149999999999999" customHeight="1">
      <c r="A74" s="139" t="s">
        <v>283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</row>
    <row r="75" spans="1:17" ht="19.149999999999999" customHeight="1">
      <c r="A75" s="151" t="s">
        <v>282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</row>
    <row r="76" spans="1:17" ht="24">
      <c r="A76" s="66">
        <v>48</v>
      </c>
      <c r="B76" s="65" t="s">
        <v>281</v>
      </c>
      <c r="C76" s="64" t="s">
        <v>280</v>
      </c>
      <c r="D76" s="63" t="s">
        <v>279</v>
      </c>
      <c r="E76" s="67">
        <v>120.53</v>
      </c>
      <c r="F76" s="60">
        <v>835.93</v>
      </c>
      <c r="G76" s="60">
        <v>38.28</v>
      </c>
      <c r="H76" s="60">
        <v>38.020000000000003</v>
      </c>
      <c r="I76" s="60">
        <v>5.94</v>
      </c>
      <c r="J76" s="60">
        <v>100754.64</v>
      </c>
      <c r="K76" s="60">
        <v>4613.8900000000003</v>
      </c>
      <c r="L76" s="60">
        <v>4582.55</v>
      </c>
      <c r="M76" s="60">
        <v>715.95</v>
      </c>
      <c r="N76" s="60">
        <v>4.43</v>
      </c>
      <c r="O76" s="60">
        <v>533.95000000000005</v>
      </c>
      <c r="P76" s="60">
        <v>0.44</v>
      </c>
      <c r="Q76" s="60">
        <v>53.03</v>
      </c>
    </row>
    <row r="77" spans="1:17" ht="24">
      <c r="A77" s="66">
        <v>49</v>
      </c>
      <c r="B77" s="65" t="s">
        <v>278</v>
      </c>
      <c r="C77" s="64" t="s">
        <v>277</v>
      </c>
      <c r="D77" s="63" t="s">
        <v>183</v>
      </c>
      <c r="E77" s="67">
        <v>-13.26</v>
      </c>
      <c r="F77" s="60">
        <v>497</v>
      </c>
      <c r="G77" s="60"/>
      <c r="H77" s="60"/>
      <c r="I77" s="60"/>
      <c r="J77" s="60">
        <v>-6590.22</v>
      </c>
      <c r="K77" s="60"/>
      <c r="L77" s="60"/>
      <c r="M77" s="60"/>
      <c r="N77" s="60"/>
      <c r="O77" s="60"/>
      <c r="P77" s="60"/>
      <c r="Q77" s="60"/>
    </row>
    <row r="78" spans="1:17" ht="60">
      <c r="A78" s="66">
        <v>49.1</v>
      </c>
      <c r="B78" s="65" t="s">
        <v>276</v>
      </c>
      <c r="C78" s="64" t="s">
        <v>275</v>
      </c>
      <c r="D78" s="63" t="s">
        <v>193</v>
      </c>
      <c r="E78" s="62">
        <v>1005.2202</v>
      </c>
      <c r="F78" s="60">
        <v>49.2</v>
      </c>
      <c r="G78" s="60"/>
      <c r="H78" s="60"/>
      <c r="I78" s="60"/>
      <c r="J78" s="60">
        <v>49456.83</v>
      </c>
      <c r="K78" s="60"/>
      <c r="L78" s="60"/>
      <c r="M78" s="60"/>
      <c r="N78" s="60"/>
      <c r="O78" s="60"/>
      <c r="P78" s="60"/>
      <c r="Q78" s="60"/>
    </row>
    <row r="79" spans="1:17" ht="24">
      <c r="A79" s="66">
        <v>50</v>
      </c>
      <c r="B79" s="65" t="s">
        <v>274</v>
      </c>
      <c r="C79" s="64" t="s">
        <v>273</v>
      </c>
      <c r="D79" s="63" t="s">
        <v>183</v>
      </c>
      <c r="E79" s="67">
        <v>-110.9</v>
      </c>
      <c r="F79" s="60">
        <v>765</v>
      </c>
      <c r="G79" s="60"/>
      <c r="H79" s="60"/>
      <c r="I79" s="60"/>
      <c r="J79" s="60">
        <v>-84838.5</v>
      </c>
      <c r="K79" s="60"/>
      <c r="L79" s="60"/>
      <c r="M79" s="60"/>
      <c r="N79" s="60"/>
      <c r="O79" s="60"/>
      <c r="P79" s="60"/>
      <c r="Q79" s="60"/>
    </row>
    <row r="80" spans="1:17" ht="36">
      <c r="A80" s="66">
        <v>52</v>
      </c>
      <c r="B80" s="65" t="s">
        <v>272</v>
      </c>
      <c r="C80" s="64" t="s">
        <v>271</v>
      </c>
      <c r="D80" s="63" t="s">
        <v>183</v>
      </c>
      <c r="E80" s="67">
        <v>120.53</v>
      </c>
      <c r="F80" s="60">
        <v>618.67999999999995</v>
      </c>
      <c r="G80" s="60"/>
      <c r="H80" s="60"/>
      <c r="I80" s="60"/>
      <c r="J80" s="60">
        <v>74569.5</v>
      </c>
      <c r="K80" s="60"/>
      <c r="L80" s="60"/>
      <c r="M80" s="60"/>
      <c r="N80" s="60"/>
      <c r="O80" s="60"/>
      <c r="P80" s="60"/>
      <c r="Q80" s="60"/>
    </row>
    <row r="81" spans="1:17" ht="48">
      <c r="A81" s="66">
        <v>53</v>
      </c>
      <c r="B81" s="65" t="s">
        <v>270</v>
      </c>
      <c r="C81" s="64" t="s">
        <v>269</v>
      </c>
      <c r="D81" s="63" t="s">
        <v>268</v>
      </c>
      <c r="E81" s="62">
        <v>0.03</v>
      </c>
      <c r="F81" s="60">
        <v>7752.91</v>
      </c>
      <c r="G81" s="60">
        <v>506.02</v>
      </c>
      <c r="H81" s="60">
        <v>46.89</v>
      </c>
      <c r="I81" s="60">
        <v>3.11</v>
      </c>
      <c r="J81" s="60">
        <v>232.59</v>
      </c>
      <c r="K81" s="60">
        <v>15.18</v>
      </c>
      <c r="L81" s="60">
        <v>1.41</v>
      </c>
      <c r="M81" s="60">
        <v>0.09</v>
      </c>
      <c r="N81" s="60">
        <v>63.73</v>
      </c>
      <c r="O81" s="60">
        <v>1.91</v>
      </c>
      <c r="P81" s="60">
        <v>0.23</v>
      </c>
      <c r="Q81" s="60">
        <v>0.01</v>
      </c>
    </row>
    <row r="82" spans="1:17" ht="48">
      <c r="A82" s="66">
        <v>54</v>
      </c>
      <c r="B82" s="65" t="s">
        <v>267</v>
      </c>
      <c r="C82" s="64" t="s">
        <v>266</v>
      </c>
      <c r="D82" s="63" t="s">
        <v>240</v>
      </c>
      <c r="E82" s="62">
        <v>2.8799999999999999E-2</v>
      </c>
      <c r="F82" s="60">
        <v>145055.32999999999</v>
      </c>
      <c r="G82" s="60">
        <v>13716.56</v>
      </c>
      <c r="H82" s="60">
        <v>9911.56</v>
      </c>
      <c r="I82" s="60">
        <v>1300.57</v>
      </c>
      <c r="J82" s="60">
        <v>4177.59</v>
      </c>
      <c r="K82" s="60">
        <v>395.04</v>
      </c>
      <c r="L82" s="60">
        <v>285.45</v>
      </c>
      <c r="M82" s="60">
        <v>37.46</v>
      </c>
      <c r="N82" s="60">
        <v>1569.4</v>
      </c>
      <c r="O82" s="60">
        <v>45.2</v>
      </c>
      <c r="P82" s="60">
        <v>96.41</v>
      </c>
      <c r="Q82" s="60">
        <v>2.78</v>
      </c>
    </row>
    <row r="83" spans="1:17" ht="24">
      <c r="A83" s="66">
        <v>54.1</v>
      </c>
      <c r="B83" s="65" t="s">
        <v>239</v>
      </c>
      <c r="C83" s="64" t="s">
        <v>238</v>
      </c>
      <c r="D83" s="63" t="s">
        <v>183</v>
      </c>
      <c r="E83" s="67">
        <v>-2.923</v>
      </c>
      <c r="F83" s="60">
        <v>665</v>
      </c>
      <c r="G83" s="60"/>
      <c r="H83" s="60"/>
      <c r="I83" s="60"/>
      <c r="J83" s="60">
        <v>-1943.79</v>
      </c>
      <c r="K83" s="60"/>
      <c r="L83" s="60"/>
      <c r="M83" s="60"/>
      <c r="N83" s="60"/>
      <c r="O83" s="60"/>
      <c r="P83" s="60"/>
      <c r="Q83" s="60"/>
    </row>
    <row r="84" spans="1:17" ht="24">
      <c r="A84" s="66">
        <v>54.2</v>
      </c>
      <c r="B84" s="65" t="s">
        <v>237</v>
      </c>
      <c r="C84" s="64" t="s">
        <v>236</v>
      </c>
      <c r="D84" s="63" t="s">
        <v>183</v>
      </c>
      <c r="E84" s="67">
        <v>2.923</v>
      </c>
      <c r="F84" s="60">
        <v>580</v>
      </c>
      <c r="G84" s="60"/>
      <c r="H84" s="60"/>
      <c r="I84" s="60"/>
      <c r="J84" s="60">
        <v>1695.34</v>
      </c>
      <c r="K84" s="60"/>
      <c r="L84" s="60"/>
      <c r="M84" s="60"/>
      <c r="N84" s="60"/>
      <c r="O84" s="60"/>
      <c r="P84" s="60"/>
      <c r="Q84" s="60"/>
    </row>
    <row r="85" spans="1:17" ht="24">
      <c r="A85" s="66">
        <v>55</v>
      </c>
      <c r="B85" s="65" t="s">
        <v>235</v>
      </c>
      <c r="C85" s="64" t="s">
        <v>234</v>
      </c>
      <c r="D85" s="63" t="s">
        <v>223</v>
      </c>
      <c r="E85" s="67">
        <v>-0.23069999999999999</v>
      </c>
      <c r="F85" s="60">
        <v>5650</v>
      </c>
      <c r="G85" s="60"/>
      <c r="H85" s="60"/>
      <c r="I85" s="60"/>
      <c r="J85" s="60">
        <v>-1303.45</v>
      </c>
      <c r="K85" s="60"/>
      <c r="L85" s="60"/>
      <c r="M85" s="60"/>
      <c r="N85" s="60"/>
      <c r="O85" s="60"/>
      <c r="P85" s="60"/>
      <c r="Q85" s="60"/>
    </row>
    <row r="86" spans="1:17" ht="24">
      <c r="A86" s="66">
        <v>56</v>
      </c>
      <c r="B86" s="65" t="s">
        <v>259</v>
      </c>
      <c r="C86" s="64" t="s">
        <v>258</v>
      </c>
      <c r="D86" s="63" t="s">
        <v>223</v>
      </c>
      <c r="E86" s="62">
        <v>8.5199999999999998E-2</v>
      </c>
      <c r="F86" s="60">
        <v>6780</v>
      </c>
      <c r="G86" s="60"/>
      <c r="H86" s="60"/>
      <c r="I86" s="60"/>
      <c r="J86" s="60">
        <v>577.66</v>
      </c>
      <c r="K86" s="60"/>
      <c r="L86" s="60"/>
      <c r="M86" s="60"/>
      <c r="N86" s="60"/>
      <c r="O86" s="60"/>
      <c r="P86" s="60"/>
      <c r="Q86" s="60"/>
    </row>
    <row r="87" spans="1:17" ht="36">
      <c r="A87" s="66">
        <v>57</v>
      </c>
      <c r="B87" s="65" t="s">
        <v>265</v>
      </c>
      <c r="C87" s="64" t="s">
        <v>264</v>
      </c>
      <c r="D87" s="63" t="s">
        <v>223</v>
      </c>
      <c r="E87" s="62">
        <v>0.1452</v>
      </c>
      <c r="F87" s="60">
        <v>7997.23</v>
      </c>
      <c r="G87" s="60"/>
      <c r="H87" s="60"/>
      <c r="I87" s="60"/>
      <c r="J87" s="60">
        <v>1161.2</v>
      </c>
      <c r="K87" s="60"/>
      <c r="L87" s="60"/>
      <c r="M87" s="60"/>
      <c r="N87" s="60"/>
      <c r="O87" s="60"/>
      <c r="P87" s="60"/>
      <c r="Q87" s="60"/>
    </row>
    <row r="88" spans="1:17" ht="48">
      <c r="A88" s="66">
        <v>58</v>
      </c>
      <c r="B88" s="65" t="s">
        <v>263</v>
      </c>
      <c r="C88" s="64" t="s">
        <v>262</v>
      </c>
      <c r="D88" s="63" t="s">
        <v>240</v>
      </c>
      <c r="E88" s="62">
        <v>3.1199999999999999E-2</v>
      </c>
      <c r="F88" s="60">
        <v>180981.74</v>
      </c>
      <c r="G88" s="60">
        <v>13763.52</v>
      </c>
      <c r="H88" s="60">
        <v>7541.6</v>
      </c>
      <c r="I88" s="60">
        <v>880.22</v>
      </c>
      <c r="J88" s="60">
        <v>5646.63</v>
      </c>
      <c r="K88" s="60">
        <v>429.42</v>
      </c>
      <c r="L88" s="60">
        <v>235.3</v>
      </c>
      <c r="M88" s="60">
        <v>27.46</v>
      </c>
      <c r="N88" s="60">
        <v>1593</v>
      </c>
      <c r="O88" s="60">
        <v>49.7</v>
      </c>
      <c r="P88" s="60">
        <v>65.25</v>
      </c>
      <c r="Q88" s="60">
        <v>2.04</v>
      </c>
    </row>
    <row r="89" spans="1:17" ht="24">
      <c r="A89" s="66">
        <v>60</v>
      </c>
      <c r="B89" s="65" t="s">
        <v>239</v>
      </c>
      <c r="C89" s="64" t="s">
        <v>238</v>
      </c>
      <c r="D89" s="63" t="s">
        <v>183</v>
      </c>
      <c r="E89" s="67">
        <v>-3.1669999999999998</v>
      </c>
      <c r="F89" s="60">
        <v>665</v>
      </c>
      <c r="G89" s="60"/>
      <c r="H89" s="60"/>
      <c r="I89" s="60"/>
      <c r="J89" s="60">
        <v>-2106.0500000000002</v>
      </c>
      <c r="K89" s="60"/>
      <c r="L89" s="60"/>
      <c r="M89" s="60"/>
      <c r="N89" s="60"/>
      <c r="O89" s="60"/>
      <c r="P89" s="60"/>
      <c r="Q89" s="60"/>
    </row>
    <row r="90" spans="1:17" ht="24">
      <c r="A90" s="66">
        <v>61</v>
      </c>
      <c r="B90" s="65" t="s">
        <v>237</v>
      </c>
      <c r="C90" s="64" t="s">
        <v>236</v>
      </c>
      <c r="D90" s="63" t="s">
        <v>183</v>
      </c>
      <c r="E90" s="67">
        <v>3.1669999999999998</v>
      </c>
      <c r="F90" s="60">
        <v>580</v>
      </c>
      <c r="G90" s="60"/>
      <c r="H90" s="60"/>
      <c r="I90" s="60"/>
      <c r="J90" s="60">
        <v>1836.86</v>
      </c>
      <c r="K90" s="60"/>
      <c r="L90" s="60"/>
      <c r="M90" s="60"/>
      <c r="N90" s="60"/>
      <c r="O90" s="60"/>
      <c r="P90" s="60"/>
      <c r="Q90" s="60"/>
    </row>
    <row r="91" spans="1:17" ht="24">
      <c r="A91" s="66">
        <v>61.2</v>
      </c>
      <c r="B91" s="65" t="s">
        <v>235</v>
      </c>
      <c r="C91" s="64" t="s">
        <v>234</v>
      </c>
      <c r="D91" s="63" t="s">
        <v>223</v>
      </c>
      <c r="E91" s="67">
        <v>-0.3569</v>
      </c>
      <c r="F91" s="60">
        <v>5650</v>
      </c>
      <c r="G91" s="60"/>
      <c r="H91" s="60"/>
      <c r="I91" s="60"/>
      <c r="J91" s="60">
        <v>-2016.48</v>
      </c>
      <c r="K91" s="60"/>
      <c r="L91" s="60"/>
      <c r="M91" s="60"/>
      <c r="N91" s="60"/>
      <c r="O91" s="60"/>
      <c r="P91" s="60"/>
      <c r="Q91" s="60"/>
    </row>
    <row r="92" spans="1:17" ht="24">
      <c r="A92" s="66">
        <v>61.3</v>
      </c>
      <c r="B92" s="65" t="s">
        <v>261</v>
      </c>
      <c r="C92" s="64" t="s">
        <v>260</v>
      </c>
      <c r="D92" s="63" t="s">
        <v>223</v>
      </c>
      <c r="E92" s="67">
        <v>0.13593</v>
      </c>
      <c r="F92" s="60">
        <v>7418.82</v>
      </c>
      <c r="G92" s="60"/>
      <c r="H92" s="60"/>
      <c r="I92" s="60"/>
      <c r="J92" s="60">
        <v>1008.44</v>
      </c>
      <c r="K92" s="60"/>
      <c r="L92" s="60"/>
      <c r="M92" s="60"/>
      <c r="N92" s="60"/>
      <c r="O92" s="60"/>
      <c r="P92" s="60"/>
      <c r="Q92" s="60"/>
    </row>
    <row r="93" spans="1:17" ht="24">
      <c r="A93" s="66">
        <v>62.1</v>
      </c>
      <c r="B93" s="65" t="s">
        <v>261</v>
      </c>
      <c r="C93" s="64" t="s">
        <v>260</v>
      </c>
      <c r="D93" s="63" t="s">
        <v>223</v>
      </c>
      <c r="E93" s="62">
        <v>1.9800000000000002E-2</v>
      </c>
      <c r="F93" s="60">
        <v>7418.82</v>
      </c>
      <c r="G93" s="60"/>
      <c r="H93" s="60"/>
      <c r="I93" s="60"/>
      <c r="J93" s="60">
        <v>146.88999999999999</v>
      </c>
      <c r="K93" s="60"/>
      <c r="L93" s="60"/>
      <c r="M93" s="60"/>
      <c r="N93" s="60"/>
      <c r="O93" s="60"/>
      <c r="P93" s="60"/>
      <c r="Q93" s="60"/>
    </row>
    <row r="94" spans="1:17" ht="24">
      <c r="A94" s="66">
        <v>62.2</v>
      </c>
      <c r="B94" s="65" t="s">
        <v>259</v>
      </c>
      <c r="C94" s="64" t="s">
        <v>258</v>
      </c>
      <c r="D94" s="63" t="s">
        <v>223</v>
      </c>
      <c r="E94" s="62">
        <v>2.52E-2</v>
      </c>
      <c r="F94" s="60">
        <v>6780</v>
      </c>
      <c r="G94" s="60"/>
      <c r="H94" s="60"/>
      <c r="I94" s="60"/>
      <c r="J94" s="60">
        <v>170.86</v>
      </c>
      <c r="K94" s="60"/>
      <c r="L94" s="60"/>
      <c r="M94" s="60"/>
      <c r="N94" s="60"/>
      <c r="O94" s="60"/>
      <c r="P94" s="60"/>
      <c r="Q94" s="60"/>
    </row>
    <row r="95" spans="1:17" ht="36">
      <c r="A95" s="66">
        <v>62.3</v>
      </c>
      <c r="B95" s="65" t="s">
        <v>257</v>
      </c>
      <c r="C95" s="64" t="s">
        <v>256</v>
      </c>
      <c r="D95" s="63" t="s">
        <v>223</v>
      </c>
      <c r="E95" s="62">
        <v>0.10674</v>
      </c>
      <c r="F95" s="60">
        <v>7956.21</v>
      </c>
      <c r="G95" s="60"/>
      <c r="H95" s="60"/>
      <c r="I95" s="60"/>
      <c r="J95" s="60">
        <v>849.25</v>
      </c>
      <c r="K95" s="60"/>
      <c r="L95" s="60"/>
      <c r="M95" s="60"/>
      <c r="N95" s="60"/>
      <c r="O95" s="60"/>
      <c r="P95" s="60"/>
      <c r="Q95" s="60"/>
    </row>
    <row r="96" spans="1:17" ht="36">
      <c r="A96" s="66">
        <v>62.4</v>
      </c>
      <c r="B96" s="65" t="s">
        <v>255</v>
      </c>
      <c r="C96" s="64" t="s">
        <v>254</v>
      </c>
      <c r="D96" s="63" t="s">
        <v>223</v>
      </c>
      <c r="E96" s="62">
        <v>0.1668</v>
      </c>
      <c r="F96" s="60">
        <v>7917</v>
      </c>
      <c r="G96" s="60"/>
      <c r="H96" s="60"/>
      <c r="I96" s="60"/>
      <c r="J96" s="60">
        <v>1320.56</v>
      </c>
      <c r="K96" s="60"/>
      <c r="L96" s="60"/>
      <c r="M96" s="60"/>
      <c r="N96" s="60"/>
      <c r="O96" s="60"/>
      <c r="P96" s="60"/>
      <c r="Q96" s="60"/>
    </row>
    <row r="97" spans="1:17" ht="19.149999999999999" customHeight="1">
      <c r="A97" s="151" t="s">
        <v>253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</row>
    <row r="98" spans="1:17" ht="36">
      <c r="A98" s="66">
        <v>65</v>
      </c>
      <c r="B98" s="65" t="s">
        <v>252</v>
      </c>
      <c r="C98" s="64" t="s">
        <v>251</v>
      </c>
      <c r="D98" s="63" t="s">
        <v>250</v>
      </c>
      <c r="E98" s="62">
        <v>1.0247999999999999</v>
      </c>
      <c r="F98" s="60">
        <v>8839.43</v>
      </c>
      <c r="G98" s="60">
        <v>858.61</v>
      </c>
      <c r="H98" s="60">
        <v>555.80999999999995</v>
      </c>
      <c r="I98" s="60">
        <v>44.15</v>
      </c>
      <c r="J98" s="60">
        <v>9058.65</v>
      </c>
      <c r="K98" s="60">
        <v>879.9</v>
      </c>
      <c r="L98" s="60">
        <v>569.59</v>
      </c>
      <c r="M98" s="60">
        <v>45.24</v>
      </c>
      <c r="N98" s="60">
        <v>102.46</v>
      </c>
      <c r="O98" s="60">
        <v>105</v>
      </c>
      <c r="P98" s="60">
        <v>3.27</v>
      </c>
      <c r="Q98" s="60">
        <v>3.35</v>
      </c>
    </row>
    <row r="99" spans="1:17" ht="24">
      <c r="A99" s="66">
        <v>66</v>
      </c>
      <c r="B99" s="65" t="s">
        <v>185</v>
      </c>
      <c r="C99" s="64" t="s">
        <v>249</v>
      </c>
      <c r="D99" s="63" t="s">
        <v>183</v>
      </c>
      <c r="E99" s="62">
        <v>25.62</v>
      </c>
      <c r="F99" s="60">
        <v>542.4</v>
      </c>
      <c r="G99" s="60"/>
      <c r="H99" s="60"/>
      <c r="I99" s="60"/>
      <c r="J99" s="60">
        <v>13896.29</v>
      </c>
      <c r="K99" s="60"/>
      <c r="L99" s="60"/>
      <c r="M99" s="60"/>
      <c r="N99" s="60"/>
      <c r="O99" s="60"/>
      <c r="P99" s="60"/>
      <c r="Q99" s="60"/>
    </row>
    <row r="100" spans="1:17" ht="36">
      <c r="A100" s="66">
        <v>67</v>
      </c>
      <c r="B100" s="65" t="s">
        <v>248</v>
      </c>
      <c r="C100" s="64" t="s">
        <v>405</v>
      </c>
      <c r="D100" s="63" t="s">
        <v>183</v>
      </c>
      <c r="E100" s="62">
        <v>6.89</v>
      </c>
      <c r="F100" s="60">
        <v>2292.7800000000002</v>
      </c>
      <c r="G100" s="60"/>
      <c r="H100" s="60"/>
      <c r="I100" s="60"/>
      <c r="J100" s="60">
        <v>15797.25</v>
      </c>
      <c r="K100" s="60"/>
      <c r="L100" s="60"/>
      <c r="M100" s="60"/>
      <c r="N100" s="60"/>
      <c r="O100" s="60"/>
      <c r="P100" s="60"/>
      <c r="Q100" s="60"/>
    </row>
    <row r="101" spans="1:17" ht="24">
      <c r="A101" s="66">
        <v>68</v>
      </c>
      <c r="B101" s="65" t="s">
        <v>246</v>
      </c>
      <c r="C101" s="64" t="s">
        <v>245</v>
      </c>
      <c r="D101" s="63" t="s">
        <v>164</v>
      </c>
      <c r="E101" s="67">
        <v>-113.8</v>
      </c>
      <c r="F101" s="60">
        <v>3.25</v>
      </c>
      <c r="G101" s="60"/>
      <c r="H101" s="60"/>
      <c r="I101" s="60"/>
      <c r="J101" s="60">
        <v>-369.85</v>
      </c>
      <c r="K101" s="60"/>
      <c r="L101" s="60"/>
      <c r="M101" s="60"/>
      <c r="N101" s="60"/>
      <c r="O101" s="60"/>
      <c r="P101" s="60"/>
      <c r="Q101" s="60"/>
    </row>
    <row r="102" spans="1:17" ht="24">
      <c r="A102" s="66">
        <v>69</v>
      </c>
      <c r="B102" s="65" t="s">
        <v>244</v>
      </c>
      <c r="C102" s="64" t="s">
        <v>243</v>
      </c>
      <c r="D102" s="63" t="s">
        <v>164</v>
      </c>
      <c r="E102" s="67">
        <v>113.8</v>
      </c>
      <c r="F102" s="60">
        <v>6.46</v>
      </c>
      <c r="G102" s="60"/>
      <c r="H102" s="60"/>
      <c r="I102" s="60"/>
      <c r="J102" s="60">
        <v>735.15</v>
      </c>
      <c r="K102" s="60"/>
      <c r="L102" s="60"/>
      <c r="M102" s="60"/>
      <c r="N102" s="60"/>
      <c r="O102" s="60"/>
      <c r="P102" s="60"/>
      <c r="Q102" s="60"/>
    </row>
    <row r="103" spans="1:17" ht="48">
      <c r="A103" s="66">
        <v>70</v>
      </c>
      <c r="B103" s="65" t="s">
        <v>242</v>
      </c>
      <c r="C103" s="64" t="s">
        <v>241</v>
      </c>
      <c r="D103" s="63" t="s">
        <v>240</v>
      </c>
      <c r="E103" s="62">
        <v>6.6000000000000003E-2</v>
      </c>
      <c r="F103" s="60">
        <v>163078</v>
      </c>
      <c r="G103" s="60">
        <v>9115.85</v>
      </c>
      <c r="H103" s="60">
        <v>8051.09</v>
      </c>
      <c r="I103" s="60">
        <v>958.87</v>
      </c>
      <c r="J103" s="60">
        <v>10763.15</v>
      </c>
      <c r="K103" s="60">
        <v>601.65</v>
      </c>
      <c r="L103" s="60">
        <v>531.37</v>
      </c>
      <c r="M103" s="60">
        <v>63.29</v>
      </c>
      <c r="N103" s="60">
        <v>1016.26</v>
      </c>
      <c r="O103" s="60">
        <v>67.069999999999993</v>
      </c>
      <c r="P103" s="60">
        <v>71.08</v>
      </c>
      <c r="Q103" s="60">
        <v>4.6900000000000004</v>
      </c>
    </row>
    <row r="104" spans="1:17" ht="24">
      <c r="A104" s="66">
        <v>71</v>
      </c>
      <c r="B104" s="65" t="s">
        <v>239</v>
      </c>
      <c r="C104" s="64" t="s">
        <v>238</v>
      </c>
      <c r="D104" s="63" t="s">
        <v>183</v>
      </c>
      <c r="E104" s="67">
        <v>-6.6989999999999998</v>
      </c>
      <c r="F104" s="60">
        <v>665</v>
      </c>
      <c r="G104" s="60"/>
      <c r="H104" s="60"/>
      <c r="I104" s="60"/>
      <c r="J104" s="60">
        <v>-4454.83</v>
      </c>
      <c r="K104" s="60"/>
      <c r="L104" s="60"/>
      <c r="M104" s="60"/>
      <c r="N104" s="60"/>
      <c r="O104" s="60"/>
      <c r="P104" s="60"/>
      <c r="Q104" s="60"/>
    </row>
    <row r="105" spans="1:17" ht="24">
      <c r="A105" s="66">
        <v>71.2</v>
      </c>
      <c r="B105" s="65" t="s">
        <v>237</v>
      </c>
      <c r="C105" s="64" t="s">
        <v>236</v>
      </c>
      <c r="D105" s="63" t="s">
        <v>183</v>
      </c>
      <c r="E105" s="67">
        <v>6.6989999999999998</v>
      </c>
      <c r="F105" s="60">
        <v>580</v>
      </c>
      <c r="G105" s="60"/>
      <c r="H105" s="60"/>
      <c r="I105" s="60"/>
      <c r="J105" s="60">
        <v>3885.42</v>
      </c>
      <c r="K105" s="60"/>
      <c r="L105" s="60"/>
      <c r="M105" s="60"/>
      <c r="N105" s="60"/>
      <c r="O105" s="60"/>
      <c r="P105" s="60"/>
      <c r="Q105" s="60"/>
    </row>
    <row r="106" spans="1:17" ht="24">
      <c r="A106" s="66">
        <v>71.099999999999994</v>
      </c>
      <c r="B106" s="65" t="s">
        <v>235</v>
      </c>
      <c r="C106" s="64" t="s">
        <v>234</v>
      </c>
      <c r="D106" s="63" t="s">
        <v>223</v>
      </c>
      <c r="E106" s="67">
        <v>-0.82499999999999996</v>
      </c>
      <c r="F106" s="60">
        <v>5650</v>
      </c>
      <c r="G106" s="60"/>
      <c r="H106" s="60"/>
      <c r="I106" s="60"/>
      <c r="J106" s="60">
        <v>-4661.25</v>
      </c>
      <c r="K106" s="60"/>
      <c r="L106" s="60"/>
      <c r="M106" s="60"/>
      <c r="N106" s="60"/>
      <c r="O106" s="60"/>
      <c r="P106" s="60"/>
      <c r="Q106" s="60"/>
    </row>
    <row r="107" spans="1:17" ht="24">
      <c r="A107" s="66">
        <v>74.099999999999994</v>
      </c>
      <c r="B107" s="65" t="s">
        <v>261</v>
      </c>
      <c r="C107" s="64" t="s">
        <v>260</v>
      </c>
      <c r="D107" s="63" t="s">
        <v>223</v>
      </c>
      <c r="E107" s="62">
        <v>8.2600000000000007E-2</v>
      </c>
      <c r="F107" s="60">
        <v>7418.82</v>
      </c>
      <c r="G107" s="60"/>
      <c r="H107" s="60"/>
      <c r="I107" s="60"/>
      <c r="J107" s="60">
        <v>612.79</v>
      </c>
      <c r="K107" s="60"/>
      <c r="L107" s="60"/>
      <c r="M107" s="60"/>
      <c r="N107" s="60"/>
      <c r="O107" s="60"/>
      <c r="P107" s="60"/>
      <c r="Q107" s="60"/>
    </row>
    <row r="108" spans="1:17" ht="36">
      <c r="A108" s="66">
        <v>75.099999999999994</v>
      </c>
      <c r="B108" s="65" t="s">
        <v>231</v>
      </c>
      <c r="C108" s="64" t="s">
        <v>230</v>
      </c>
      <c r="D108" s="63" t="s">
        <v>223</v>
      </c>
      <c r="E108" s="62">
        <v>0.1295</v>
      </c>
      <c r="F108" s="60">
        <v>8014.15</v>
      </c>
      <c r="G108" s="60"/>
      <c r="H108" s="60"/>
      <c r="I108" s="60"/>
      <c r="J108" s="60">
        <v>1037.83</v>
      </c>
      <c r="K108" s="60"/>
      <c r="L108" s="60"/>
      <c r="M108" s="60"/>
      <c r="N108" s="60"/>
      <c r="O108" s="60"/>
      <c r="P108" s="60"/>
      <c r="Q108" s="60"/>
    </row>
    <row r="109" spans="1:17" ht="24">
      <c r="A109" s="66">
        <v>76</v>
      </c>
      <c r="B109" s="65" t="s">
        <v>229</v>
      </c>
      <c r="C109" s="64" t="s">
        <v>228</v>
      </c>
      <c r="D109" s="63" t="s">
        <v>220</v>
      </c>
      <c r="E109" s="62">
        <v>0.12470000000000001</v>
      </c>
      <c r="F109" s="60">
        <v>8994.58</v>
      </c>
      <c r="G109" s="60">
        <v>445.69</v>
      </c>
      <c r="H109" s="60">
        <v>496.68</v>
      </c>
      <c r="I109" s="60">
        <v>23.63</v>
      </c>
      <c r="J109" s="60">
        <v>1121.6199999999999</v>
      </c>
      <c r="K109" s="60">
        <v>55.58</v>
      </c>
      <c r="L109" s="60">
        <v>61.94</v>
      </c>
      <c r="M109" s="60">
        <v>2.95</v>
      </c>
      <c r="N109" s="60">
        <v>46.33</v>
      </c>
      <c r="O109" s="60">
        <v>5.78</v>
      </c>
      <c r="P109" s="60">
        <v>1.75</v>
      </c>
      <c r="Q109" s="60">
        <v>0.22</v>
      </c>
    </row>
    <row r="110" spans="1:17" ht="24">
      <c r="A110" s="66">
        <v>79</v>
      </c>
      <c r="B110" s="65" t="s">
        <v>222</v>
      </c>
      <c r="C110" s="64" t="s">
        <v>221</v>
      </c>
      <c r="D110" s="63" t="s">
        <v>220</v>
      </c>
      <c r="E110" s="62">
        <v>0.1051</v>
      </c>
      <c r="F110" s="60">
        <v>8792.59</v>
      </c>
      <c r="G110" s="60">
        <v>1957.49</v>
      </c>
      <c r="H110" s="60">
        <v>35.1</v>
      </c>
      <c r="I110" s="60">
        <v>2.0299999999999998</v>
      </c>
      <c r="J110" s="60">
        <v>924.1</v>
      </c>
      <c r="K110" s="60">
        <v>205.73</v>
      </c>
      <c r="L110" s="60">
        <v>3.69</v>
      </c>
      <c r="M110" s="60">
        <v>0.21</v>
      </c>
      <c r="N110" s="60">
        <v>215.82</v>
      </c>
      <c r="O110" s="60">
        <v>22.68</v>
      </c>
      <c r="P110" s="60">
        <v>0.15</v>
      </c>
      <c r="Q110" s="60">
        <v>0.02</v>
      </c>
    </row>
    <row r="111" spans="1:17" ht="19.149999999999999" customHeight="1">
      <c r="A111" s="151" t="s">
        <v>219</v>
      </c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</row>
    <row r="112" spans="1:17" ht="60">
      <c r="A112" s="66">
        <v>80</v>
      </c>
      <c r="B112" s="65" t="s">
        <v>209</v>
      </c>
      <c r="C112" s="64" t="s">
        <v>208</v>
      </c>
      <c r="D112" s="63" t="s">
        <v>207</v>
      </c>
      <c r="E112" s="67">
        <v>5.69</v>
      </c>
      <c r="F112" s="60">
        <v>2300.67</v>
      </c>
      <c r="G112" s="60">
        <v>200.19</v>
      </c>
      <c r="H112" s="60">
        <v>38.22</v>
      </c>
      <c r="I112" s="60">
        <v>2.0299999999999998</v>
      </c>
      <c r="J112" s="60">
        <v>13090.81</v>
      </c>
      <c r="K112" s="60">
        <v>1139.08</v>
      </c>
      <c r="L112" s="60">
        <v>217.47</v>
      </c>
      <c r="M112" s="60">
        <v>11.55</v>
      </c>
      <c r="N112" s="60">
        <v>24.09</v>
      </c>
      <c r="O112" s="60">
        <v>137.07</v>
      </c>
      <c r="P112" s="60">
        <v>0.15</v>
      </c>
      <c r="Q112" s="60">
        <v>0.85</v>
      </c>
    </row>
    <row r="113" spans="1:17" ht="144">
      <c r="A113" s="66">
        <v>80.400000000000006</v>
      </c>
      <c r="B113" s="65" t="s">
        <v>206</v>
      </c>
      <c r="C113" s="64" t="s">
        <v>205</v>
      </c>
      <c r="D113" s="63" t="s">
        <v>202</v>
      </c>
      <c r="E113" s="62">
        <v>0.28620000000000001</v>
      </c>
      <c r="F113" s="60">
        <v>5335.24</v>
      </c>
      <c r="G113" s="60">
        <v>580.04</v>
      </c>
      <c r="H113" s="60">
        <v>92.17</v>
      </c>
      <c r="I113" s="60"/>
      <c r="J113" s="60">
        <v>1526.95</v>
      </c>
      <c r="K113" s="60">
        <v>166.01</v>
      </c>
      <c r="L113" s="60">
        <v>26.38</v>
      </c>
      <c r="M113" s="60"/>
      <c r="N113" s="60">
        <v>68</v>
      </c>
      <c r="O113" s="60">
        <v>19.46</v>
      </c>
      <c r="P113" s="60"/>
      <c r="Q113" s="60"/>
    </row>
    <row r="114" spans="1:17" ht="36">
      <c r="A114" s="66">
        <v>80.12</v>
      </c>
      <c r="B114" s="65" t="s">
        <v>404</v>
      </c>
      <c r="C114" s="64" t="s">
        <v>403</v>
      </c>
      <c r="D114" s="63" t="s">
        <v>183</v>
      </c>
      <c r="E114" s="67">
        <v>-0.38919999999999999</v>
      </c>
      <c r="F114" s="60">
        <v>1320</v>
      </c>
      <c r="G114" s="60"/>
      <c r="H114" s="60"/>
      <c r="I114" s="60"/>
      <c r="J114" s="60">
        <v>-513.74</v>
      </c>
      <c r="K114" s="60"/>
      <c r="L114" s="60"/>
      <c r="M114" s="60"/>
      <c r="N114" s="60"/>
      <c r="O114" s="60"/>
      <c r="P114" s="60"/>
      <c r="Q114" s="60"/>
    </row>
    <row r="115" spans="1:17" ht="24">
      <c r="A115" s="66">
        <v>80.13</v>
      </c>
      <c r="B115" s="65" t="s">
        <v>163</v>
      </c>
      <c r="C115" s="64" t="s">
        <v>371</v>
      </c>
      <c r="D115" s="63" t="s">
        <v>183</v>
      </c>
      <c r="E115" s="67">
        <v>0.38919999999999999</v>
      </c>
      <c r="F115" s="60">
        <v>621.99</v>
      </c>
      <c r="G115" s="60"/>
      <c r="H115" s="60"/>
      <c r="I115" s="60"/>
      <c r="J115" s="60">
        <v>242.08</v>
      </c>
      <c r="K115" s="60"/>
      <c r="L115" s="60"/>
      <c r="M115" s="60"/>
      <c r="N115" s="60"/>
      <c r="O115" s="60"/>
      <c r="P115" s="60"/>
      <c r="Q115" s="60"/>
    </row>
    <row r="116" spans="1:17" ht="144">
      <c r="A116" s="66">
        <v>80.5</v>
      </c>
      <c r="B116" s="65" t="s">
        <v>204</v>
      </c>
      <c r="C116" s="64" t="s">
        <v>203</v>
      </c>
      <c r="D116" s="63" t="s">
        <v>202</v>
      </c>
      <c r="E116" s="62">
        <v>0.1368</v>
      </c>
      <c r="F116" s="60">
        <v>5313.52</v>
      </c>
      <c r="G116" s="60">
        <v>1219.79</v>
      </c>
      <c r="H116" s="60">
        <v>79.81</v>
      </c>
      <c r="I116" s="60"/>
      <c r="J116" s="60">
        <v>726.89</v>
      </c>
      <c r="K116" s="60">
        <v>166.87</v>
      </c>
      <c r="L116" s="60">
        <v>10.92</v>
      </c>
      <c r="M116" s="60"/>
      <c r="N116" s="60">
        <v>143</v>
      </c>
      <c r="O116" s="60">
        <v>19.559999999999999</v>
      </c>
      <c r="P116" s="60"/>
      <c r="Q116" s="60"/>
    </row>
    <row r="117" spans="1:17" ht="36">
      <c r="A117" s="66">
        <v>81</v>
      </c>
      <c r="B117" s="65" t="s">
        <v>216</v>
      </c>
      <c r="C117" s="64" t="s">
        <v>215</v>
      </c>
      <c r="D117" s="63" t="s">
        <v>214</v>
      </c>
      <c r="E117" s="67">
        <v>1</v>
      </c>
      <c r="F117" s="60">
        <v>378.81</v>
      </c>
      <c r="G117" s="60">
        <v>56.55</v>
      </c>
      <c r="H117" s="60">
        <v>22.06</v>
      </c>
      <c r="I117" s="60">
        <v>1.49</v>
      </c>
      <c r="J117" s="60">
        <v>378.81</v>
      </c>
      <c r="K117" s="60">
        <v>56.55</v>
      </c>
      <c r="L117" s="60">
        <v>22.06</v>
      </c>
      <c r="M117" s="60">
        <v>1.49</v>
      </c>
      <c r="N117" s="60">
        <v>6.63</v>
      </c>
      <c r="O117" s="60">
        <v>6.63</v>
      </c>
      <c r="P117" s="60">
        <v>0.11</v>
      </c>
      <c r="Q117" s="60">
        <v>0.11</v>
      </c>
    </row>
    <row r="118" spans="1:17" ht="24">
      <c r="A118" s="66">
        <v>81.099999999999994</v>
      </c>
      <c r="B118" s="65" t="s">
        <v>213</v>
      </c>
      <c r="C118" s="64" t="s">
        <v>212</v>
      </c>
      <c r="D118" s="63" t="s">
        <v>145</v>
      </c>
      <c r="E118" s="67">
        <v>1</v>
      </c>
      <c r="F118" s="60">
        <v>90</v>
      </c>
      <c r="G118" s="60"/>
      <c r="H118" s="60"/>
      <c r="I118" s="60"/>
      <c r="J118" s="60">
        <v>90</v>
      </c>
      <c r="K118" s="60"/>
      <c r="L118" s="60"/>
      <c r="M118" s="60"/>
      <c r="N118" s="60"/>
      <c r="O118" s="60"/>
      <c r="P118" s="60"/>
      <c r="Q118" s="60"/>
    </row>
    <row r="119" spans="1:17" ht="48">
      <c r="A119" s="66">
        <v>82</v>
      </c>
      <c r="B119" s="65" t="s">
        <v>201</v>
      </c>
      <c r="C119" s="64" t="s">
        <v>200</v>
      </c>
      <c r="D119" s="63" t="s">
        <v>199</v>
      </c>
      <c r="E119" s="62">
        <v>1.7</v>
      </c>
      <c r="F119" s="60">
        <v>4919.01</v>
      </c>
      <c r="G119" s="60">
        <v>413.94</v>
      </c>
      <c r="H119" s="60">
        <v>156.69999999999999</v>
      </c>
      <c r="I119" s="60">
        <v>14.99</v>
      </c>
      <c r="J119" s="60">
        <v>8362.32</v>
      </c>
      <c r="K119" s="60">
        <v>703.7</v>
      </c>
      <c r="L119" s="60">
        <v>266.39</v>
      </c>
      <c r="M119" s="60">
        <v>25.48</v>
      </c>
      <c r="N119" s="60">
        <v>47.91</v>
      </c>
      <c r="O119" s="60">
        <v>81.45</v>
      </c>
      <c r="P119" s="60">
        <v>1.1100000000000001</v>
      </c>
      <c r="Q119" s="60">
        <v>1.89</v>
      </c>
    </row>
    <row r="120" spans="1:17" ht="24">
      <c r="A120" s="66">
        <v>83</v>
      </c>
      <c r="B120" s="65" t="s">
        <v>198</v>
      </c>
      <c r="C120" s="64" t="s">
        <v>197</v>
      </c>
      <c r="D120" s="63" t="s">
        <v>164</v>
      </c>
      <c r="E120" s="67">
        <v>-229.5</v>
      </c>
      <c r="F120" s="60">
        <v>12.43</v>
      </c>
      <c r="G120" s="60"/>
      <c r="H120" s="60"/>
      <c r="I120" s="60"/>
      <c r="J120" s="60">
        <v>-2852.68</v>
      </c>
      <c r="K120" s="60"/>
      <c r="L120" s="60"/>
      <c r="M120" s="60"/>
      <c r="N120" s="60"/>
      <c r="O120" s="60"/>
      <c r="P120" s="60"/>
      <c r="Q120" s="60"/>
    </row>
    <row r="121" spans="1:17" ht="36">
      <c r="A121" s="66">
        <v>84</v>
      </c>
      <c r="B121" s="65" t="s">
        <v>163</v>
      </c>
      <c r="C121" s="64" t="s">
        <v>211</v>
      </c>
      <c r="D121" s="63" t="s">
        <v>164</v>
      </c>
      <c r="E121" s="62">
        <v>197.2</v>
      </c>
      <c r="F121" s="60">
        <v>43.93</v>
      </c>
      <c r="G121" s="60"/>
      <c r="H121" s="60"/>
      <c r="I121" s="60"/>
      <c r="J121" s="60">
        <v>8663</v>
      </c>
      <c r="K121" s="60"/>
      <c r="L121" s="60"/>
      <c r="M121" s="60"/>
      <c r="N121" s="60"/>
      <c r="O121" s="60"/>
      <c r="P121" s="60"/>
      <c r="Q121" s="60"/>
    </row>
    <row r="122" spans="1:17" ht="72">
      <c r="A122" s="66">
        <v>84.1</v>
      </c>
      <c r="B122" s="65" t="s">
        <v>192</v>
      </c>
      <c r="C122" s="64" t="s">
        <v>191</v>
      </c>
      <c r="D122" s="63" t="s">
        <v>190</v>
      </c>
      <c r="E122" s="62">
        <v>1.0751999999999999</v>
      </c>
      <c r="F122" s="60">
        <v>239.35</v>
      </c>
      <c r="G122" s="60">
        <v>122.77</v>
      </c>
      <c r="H122" s="60">
        <v>114.74</v>
      </c>
      <c r="I122" s="60">
        <v>1.62</v>
      </c>
      <c r="J122" s="60">
        <v>257.35000000000002</v>
      </c>
      <c r="K122" s="60">
        <v>132</v>
      </c>
      <c r="L122" s="60">
        <v>123.37</v>
      </c>
      <c r="M122" s="60">
        <v>1.74</v>
      </c>
      <c r="N122" s="60">
        <v>12.91</v>
      </c>
      <c r="O122" s="60">
        <v>13.88</v>
      </c>
      <c r="P122" s="60">
        <v>0.14000000000000001</v>
      </c>
      <c r="Q122" s="60">
        <v>0.15</v>
      </c>
    </row>
    <row r="123" spans="1:17" ht="19.149999999999999" customHeight="1">
      <c r="A123" s="151" t="s">
        <v>210</v>
      </c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</row>
    <row r="124" spans="1:17" ht="60">
      <c r="A124" s="66">
        <v>85</v>
      </c>
      <c r="B124" s="65" t="s">
        <v>209</v>
      </c>
      <c r="C124" s="64" t="s">
        <v>208</v>
      </c>
      <c r="D124" s="63" t="s">
        <v>207</v>
      </c>
      <c r="E124" s="62">
        <v>0.374</v>
      </c>
      <c r="F124" s="60">
        <v>2300.67</v>
      </c>
      <c r="G124" s="60">
        <v>200.19</v>
      </c>
      <c r="H124" s="60">
        <v>38.22</v>
      </c>
      <c r="I124" s="60">
        <v>2.0299999999999998</v>
      </c>
      <c r="J124" s="60">
        <v>860.45</v>
      </c>
      <c r="K124" s="60">
        <v>74.87</v>
      </c>
      <c r="L124" s="60">
        <v>14.29</v>
      </c>
      <c r="M124" s="60">
        <v>0.76</v>
      </c>
      <c r="N124" s="60">
        <v>24.09</v>
      </c>
      <c r="O124" s="60">
        <v>9.01</v>
      </c>
      <c r="P124" s="60">
        <v>0.15</v>
      </c>
      <c r="Q124" s="60">
        <v>0.06</v>
      </c>
    </row>
    <row r="125" spans="1:17" ht="144">
      <c r="A125" s="66">
        <v>87</v>
      </c>
      <c r="B125" s="65" t="s">
        <v>206</v>
      </c>
      <c r="C125" s="64" t="s">
        <v>205</v>
      </c>
      <c r="D125" s="63" t="s">
        <v>202</v>
      </c>
      <c r="E125" s="62">
        <v>4.1399999999999999E-2</v>
      </c>
      <c r="F125" s="60">
        <v>5335.24</v>
      </c>
      <c r="G125" s="60">
        <v>580.04</v>
      </c>
      <c r="H125" s="60">
        <v>92.17</v>
      </c>
      <c r="I125" s="60"/>
      <c r="J125" s="60">
        <v>220.88</v>
      </c>
      <c r="K125" s="60">
        <v>24.01</v>
      </c>
      <c r="L125" s="60">
        <v>3.82</v>
      </c>
      <c r="M125" s="60"/>
      <c r="N125" s="60">
        <v>68</v>
      </c>
      <c r="O125" s="60">
        <v>2.82</v>
      </c>
      <c r="P125" s="60"/>
      <c r="Q125" s="60"/>
    </row>
    <row r="126" spans="1:17" ht="144">
      <c r="A126" s="66">
        <v>88</v>
      </c>
      <c r="B126" s="65" t="s">
        <v>204</v>
      </c>
      <c r="C126" s="64" t="s">
        <v>203</v>
      </c>
      <c r="D126" s="63" t="s">
        <v>202</v>
      </c>
      <c r="E126" s="62">
        <v>4.3200000000000002E-2</v>
      </c>
      <c r="F126" s="60">
        <v>5313.52</v>
      </c>
      <c r="G126" s="60">
        <v>1219.79</v>
      </c>
      <c r="H126" s="60">
        <v>79.81</v>
      </c>
      <c r="I126" s="60"/>
      <c r="J126" s="60">
        <v>229.54</v>
      </c>
      <c r="K126" s="60">
        <v>52.69</v>
      </c>
      <c r="L126" s="60">
        <v>3.45</v>
      </c>
      <c r="M126" s="60"/>
      <c r="N126" s="60">
        <v>143</v>
      </c>
      <c r="O126" s="60">
        <v>6.18</v>
      </c>
      <c r="P126" s="60"/>
      <c r="Q126" s="60"/>
    </row>
    <row r="127" spans="1:17" ht="48">
      <c r="A127" s="66">
        <v>91</v>
      </c>
      <c r="B127" s="65" t="s">
        <v>201</v>
      </c>
      <c r="C127" s="64" t="s">
        <v>200</v>
      </c>
      <c r="D127" s="63" t="s">
        <v>199</v>
      </c>
      <c r="E127" s="62">
        <v>0.16</v>
      </c>
      <c r="F127" s="60">
        <v>4919.01</v>
      </c>
      <c r="G127" s="60">
        <v>413.94</v>
      </c>
      <c r="H127" s="60">
        <v>156.69999999999999</v>
      </c>
      <c r="I127" s="60">
        <v>14.99</v>
      </c>
      <c r="J127" s="60">
        <v>787.04</v>
      </c>
      <c r="K127" s="60">
        <v>66.23</v>
      </c>
      <c r="L127" s="60">
        <v>25.07</v>
      </c>
      <c r="M127" s="60">
        <v>2.4</v>
      </c>
      <c r="N127" s="60">
        <v>47.91</v>
      </c>
      <c r="O127" s="60">
        <v>7.67</v>
      </c>
      <c r="P127" s="60">
        <v>1.1100000000000001</v>
      </c>
      <c r="Q127" s="60">
        <v>0.18</v>
      </c>
    </row>
    <row r="128" spans="1:17" ht="24">
      <c r="A128" s="66">
        <v>92</v>
      </c>
      <c r="B128" s="65" t="s">
        <v>198</v>
      </c>
      <c r="C128" s="64" t="s">
        <v>197</v>
      </c>
      <c r="D128" s="63" t="s">
        <v>164</v>
      </c>
      <c r="E128" s="67">
        <v>-21.6</v>
      </c>
      <c r="F128" s="60">
        <v>12.43</v>
      </c>
      <c r="G128" s="60"/>
      <c r="H128" s="60"/>
      <c r="I128" s="60"/>
      <c r="J128" s="60">
        <v>-268.49</v>
      </c>
      <c r="K128" s="60"/>
      <c r="L128" s="60"/>
      <c r="M128" s="60"/>
      <c r="N128" s="60"/>
      <c r="O128" s="60"/>
      <c r="P128" s="60"/>
      <c r="Q128" s="60"/>
    </row>
    <row r="129" spans="1:17" ht="36">
      <c r="A129" s="66">
        <v>93</v>
      </c>
      <c r="B129" s="65" t="s">
        <v>163</v>
      </c>
      <c r="C129" s="64" t="s">
        <v>196</v>
      </c>
      <c r="D129" s="63" t="s">
        <v>164</v>
      </c>
      <c r="E129" s="62">
        <v>18.559999999999999</v>
      </c>
      <c r="F129" s="60">
        <v>32.340000000000003</v>
      </c>
      <c r="G129" s="60"/>
      <c r="H129" s="60"/>
      <c r="I129" s="60"/>
      <c r="J129" s="60">
        <v>600.23</v>
      </c>
      <c r="K129" s="60"/>
      <c r="L129" s="60"/>
      <c r="M129" s="60"/>
      <c r="N129" s="60"/>
      <c r="O129" s="60"/>
      <c r="P129" s="60"/>
      <c r="Q129" s="60"/>
    </row>
    <row r="130" spans="1:17" ht="24">
      <c r="A130" s="66">
        <v>93.5</v>
      </c>
      <c r="B130" s="65" t="s">
        <v>195</v>
      </c>
      <c r="C130" s="64" t="s">
        <v>194</v>
      </c>
      <c r="D130" s="63" t="s">
        <v>193</v>
      </c>
      <c r="E130" s="67">
        <v>34.619999999999997</v>
      </c>
      <c r="F130" s="60">
        <v>15.16</v>
      </c>
      <c r="G130" s="60"/>
      <c r="H130" s="60"/>
      <c r="I130" s="60"/>
      <c r="J130" s="60">
        <v>524.84</v>
      </c>
      <c r="K130" s="60"/>
      <c r="L130" s="60"/>
      <c r="M130" s="60"/>
      <c r="N130" s="60"/>
      <c r="O130" s="60"/>
      <c r="P130" s="60"/>
      <c r="Q130" s="60"/>
    </row>
    <row r="131" spans="1:17" ht="72">
      <c r="A131" s="66">
        <v>93.6</v>
      </c>
      <c r="B131" s="65" t="s">
        <v>192</v>
      </c>
      <c r="C131" s="64" t="s">
        <v>191</v>
      </c>
      <c r="D131" s="63" t="s">
        <v>190</v>
      </c>
      <c r="E131" s="62">
        <v>4.9919999999999999E-2</v>
      </c>
      <c r="F131" s="60">
        <v>239.35</v>
      </c>
      <c r="G131" s="60">
        <v>122.77</v>
      </c>
      <c r="H131" s="60">
        <v>114.74</v>
      </c>
      <c r="I131" s="60">
        <v>1.62</v>
      </c>
      <c r="J131" s="60">
        <v>11.95</v>
      </c>
      <c r="K131" s="60">
        <v>6.13</v>
      </c>
      <c r="L131" s="60">
        <v>5.73</v>
      </c>
      <c r="M131" s="60">
        <v>0.08</v>
      </c>
      <c r="N131" s="60">
        <v>12.91</v>
      </c>
      <c r="O131" s="60">
        <v>0.64</v>
      </c>
      <c r="P131" s="60">
        <v>0.14000000000000001</v>
      </c>
      <c r="Q131" s="60">
        <v>0.01</v>
      </c>
    </row>
    <row r="132" spans="1:17" ht="19.149999999999999" customHeight="1">
      <c r="A132" s="151" t="s">
        <v>189</v>
      </c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</row>
    <row r="133" spans="1:17" ht="60">
      <c r="A133" s="66">
        <v>93.1</v>
      </c>
      <c r="B133" s="65" t="s">
        <v>188</v>
      </c>
      <c r="C133" s="64" t="s">
        <v>187</v>
      </c>
      <c r="D133" s="63" t="s">
        <v>186</v>
      </c>
      <c r="E133" s="62">
        <v>0.75380000000000003</v>
      </c>
      <c r="F133" s="60">
        <v>11902.38</v>
      </c>
      <c r="G133" s="60">
        <v>1233.52</v>
      </c>
      <c r="H133" s="60">
        <v>20.5</v>
      </c>
      <c r="I133" s="60"/>
      <c r="J133" s="60">
        <v>8972.01</v>
      </c>
      <c r="K133" s="60">
        <v>929.83</v>
      </c>
      <c r="L133" s="60">
        <v>15.45</v>
      </c>
      <c r="M133" s="60"/>
      <c r="N133" s="60">
        <v>136</v>
      </c>
      <c r="O133" s="60">
        <v>102.52</v>
      </c>
      <c r="P133" s="60"/>
      <c r="Q133" s="60"/>
    </row>
    <row r="134" spans="1:17" ht="24">
      <c r="A134" s="66">
        <v>93.2</v>
      </c>
      <c r="B134" s="65" t="s">
        <v>185</v>
      </c>
      <c r="C134" s="64" t="s">
        <v>184</v>
      </c>
      <c r="D134" s="63" t="s">
        <v>183</v>
      </c>
      <c r="E134" s="62">
        <v>3.7690000000000001</v>
      </c>
      <c r="F134" s="60">
        <v>542.4</v>
      </c>
      <c r="G134" s="60"/>
      <c r="H134" s="60"/>
      <c r="I134" s="60"/>
      <c r="J134" s="60">
        <v>2044.31</v>
      </c>
      <c r="K134" s="60"/>
      <c r="L134" s="60"/>
      <c r="M134" s="60"/>
      <c r="N134" s="60"/>
      <c r="O134" s="60"/>
      <c r="P134" s="60"/>
      <c r="Q134" s="60"/>
    </row>
    <row r="135" spans="1:17" ht="19.149999999999999" customHeight="1">
      <c r="A135" s="151" t="s">
        <v>182</v>
      </c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</row>
    <row r="136" spans="1:17" ht="36">
      <c r="A136" s="66">
        <v>94</v>
      </c>
      <c r="B136" s="65" t="s">
        <v>181</v>
      </c>
      <c r="C136" s="64" t="s">
        <v>180</v>
      </c>
      <c r="D136" s="63" t="s">
        <v>154</v>
      </c>
      <c r="E136" s="62">
        <v>4.2000000000000003E-2</v>
      </c>
      <c r="F136" s="60">
        <v>170851.28</v>
      </c>
      <c r="G136" s="60">
        <v>1492.36</v>
      </c>
      <c r="H136" s="60">
        <v>427.09</v>
      </c>
      <c r="I136" s="60">
        <v>20.420000000000002</v>
      </c>
      <c r="J136" s="60">
        <v>7175.75</v>
      </c>
      <c r="K136" s="60">
        <v>62.68</v>
      </c>
      <c r="L136" s="60">
        <v>17.940000000000001</v>
      </c>
      <c r="M136" s="60">
        <v>0.86</v>
      </c>
      <c r="N136" s="60">
        <v>170.75</v>
      </c>
      <c r="O136" s="60">
        <v>7.17</v>
      </c>
      <c r="P136" s="60">
        <v>1.76</v>
      </c>
      <c r="Q136" s="60">
        <v>7.0000000000000007E-2</v>
      </c>
    </row>
    <row r="137" spans="1:17" ht="60">
      <c r="A137" s="66">
        <v>95</v>
      </c>
      <c r="B137" s="65" t="s">
        <v>179</v>
      </c>
      <c r="C137" s="64" t="s">
        <v>178</v>
      </c>
      <c r="D137" s="63" t="s">
        <v>154</v>
      </c>
      <c r="E137" s="62">
        <v>7.1999999999999995E-2</v>
      </c>
      <c r="F137" s="60">
        <v>171274.09</v>
      </c>
      <c r="G137" s="60">
        <v>1639.19</v>
      </c>
      <c r="H137" s="60">
        <v>487.95</v>
      </c>
      <c r="I137" s="60">
        <v>20.420000000000002</v>
      </c>
      <c r="J137" s="60">
        <v>12331.73</v>
      </c>
      <c r="K137" s="60">
        <v>118.02</v>
      </c>
      <c r="L137" s="60">
        <v>35.130000000000003</v>
      </c>
      <c r="M137" s="60">
        <v>1.47</v>
      </c>
      <c r="N137" s="60">
        <v>187.55</v>
      </c>
      <c r="O137" s="60">
        <v>13.5</v>
      </c>
      <c r="P137" s="60">
        <v>1.76</v>
      </c>
      <c r="Q137" s="60">
        <v>0.13</v>
      </c>
    </row>
    <row r="138" spans="1:17" ht="72">
      <c r="A138" s="66">
        <v>96</v>
      </c>
      <c r="B138" s="65" t="s">
        <v>177</v>
      </c>
      <c r="C138" s="64" t="s">
        <v>176</v>
      </c>
      <c r="D138" s="63" t="s">
        <v>154</v>
      </c>
      <c r="E138" s="62">
        <v>5.3999999999999999E-2</v>
      </c>
      <c r="F138" s="60">
        <v>168203.68</v>
      </c>
      <c r="G138" s="60">
        <v>1303.6600000000001</v>
      </c>
      <c r="H138" s="60">
        <v>413.79</v>
      </c>
      <c r="I138" s="60">
        <v>7.66</v>
      </c>
      <c r="J138" s="60">
        <v>9083</v>
      </c>
      <c r="K138" s="60">
        <v>70.400000000000006</v>
      </c>
      <c r="L138" s="60">
        <v>22.34</v>
      </c>
      <c r="M138" s="60">
        <v>0.41</v>
      </c>
      <c r="N138" s="60">
        <v>149.16</v>
      </c>
      <c r="O138" s="60">
        <v>8.0500000000000007</v>
      </c>
      <c r="P138" s="60">
        <v>0.66</v>
      </c>
      <c r="Q138" s="60">
        <v>0.04</v>
      </c>
    </row>
    <row r="139" spans="1:17" ht="24">
      <c r="A139" s="66">
        <v>97</v>
      </c>
      <c r="B139" s="65" t="s">
        <v>175</v>
      </c>
      <c r="C139" s="64" t="s">
        <v>174</v>
      </c>
      <c r="D139" s="63" t="s">
        <v>173</v>
      </c>
      <c r="E139" s="62">
        <v>0.12</v>
      </c>
      <c r="F139" s="60">
        <v>6487.61</v>
      </c>
      <c r="G139" s="60">
        <v>182.37</v>
      </c>
      <c r="H139" s="60">
        <v>28.34</v>
      </c>
      <c r="I139" s="60">
        <v>0.81</v>
      </c>
      <c r="J139" s="60">
        <v>778.51</v>
      </c>
      <c r="K139" s="60">
        <v>21.88</v>
      </c>
      <c r="L139" s="60">
        <v>3.4</v>
      </c>
      <c r="M139" s="60">
        <v>0.1</v>
      </c>
      <c r="N139" s="60">
        <v>21.38</v>
      </c>
      <c r="O139" s="60">
        <v>2.57</v>
      </c>
      <c r="P139" s="60">
        <v>7.0000000000000007E-2</v>
      </c>
      <c r="Q139" s="60">
        <v>0.01</v>
      </c>
    </row>
    <row r="140" spans="1:17" ht="24">
      <c r="A140" s="66">
        <v>98</v>
      </c>
      <c r="B140" s="65" t="s">
        <v>172</v>
      </c>
      <c r="C140" s="64" t="s">
        <v>171</v>
      </c>
      <c r="D140" s="63" t="s">
        <v>170</v>
      </c>
      <c r="E140" s="67">
        <v>12</v>
      </c>
      <c r="F140" s="60">
        <v>426.89</v>
      </c>
      <c r="G140" s="60"/>
      <c r="H140" s="60"/>
      <c r="I140" s="60"/>
      <c r="J140" s="60">
        <v>5122.68</v>
      </c>
      <c r="K140" s="60"/>
      <c r="L140" s="60"/>
      <c r="M140" s="60"/>
      <c r="N140" s="60"/>
      <c r="O140" s="60"/>
      <c r="P140" s="60"/>
      <c r="Q140" s="60"/>
    </row>
    <row r="141" spans="1:17" ht="19.149999999999999" customHeight="1">
      <c r="A141" s="151" t="s">
        <v>169</v>
      </c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</row>
    <row r="142" spans="1:17" ht="48">
      <c r="A142" s="66">
        <v>99</v>
      </c>
      <c r="B142" s="65" t="s">
        <v>168</v>
      </c>
      <c r="C142" s="64" t="s">
        <v>167</v>
      </c>
      <c r="D142" s="63" t="s">
        <v>154</v>
      </c>
      <c r="E142" s="62">
        <v>4.2000000000000003E-2</v>
      </c>
      <c r="F142" s="60">
        <v>25031.88</v>
      </c>
      <c r="G142" s="60">
        <v>957.29</v>
      </c>
      <c r="H142" s="60">
        <v>1250.29</v>
      </c>
      <c r="I142" s="60">
        <v>153.22999999999999</v>
      </c>
      <c r="J142" s="60">
        <v>1051.3399999999999</v>
      </c>
      <c r="K142" s="60">
        <v>40.21</v>
      </c>
      <c r="L142" s="60">
        <v>52.51</v>
      </c>
      <c r="M142" s="60">
        <v>6.44</v>
      </c>
      <c r="N142" s="60">
        <v>104.28</v>
      </c>
      <c r="O142" s="60">
        <v>4.38</v>
      </c>
      <c r="P142" s="60">
        <v>11.35</v>
      </c>
      <c r="Q142" s="60">
        <v>0.48</v>
      </c>
    </row>
    <row r="143" spans="1:17" ht="36">
      <c r="A143" s="66">
        <v>99.1</v>
      </c>
      <c r="B143" s="65" t="s">
        <v>166</v>
      </c>
      <c r="C143" s="64" t="s">
        <v>165</v>
      </c>
      <c r="D143" s="63" t="s">
        <v>164</v>
      </c>
      <c r="E143" s="67">
        <v>-4.2</v>
      </c>
      <c r="F143" s="60">
        <v>207</v>
      </c>
      <c r="G143" s="60"/>
      <c r="H143" s="60"/>
      <c r="I143" s="60"/>
      <c r="J143" s="60">
        <v>-869.4</v>
      </c>
      <c r="K143" s="60"/>
      <c r="L143" s="60"/>
      <c r="M143" s="60"/>
      <c r="N143" s="60"/>
      <c r="O143" s="60"/>
      <c r="P143" s="60"/>
      <c r="Q143" s="60"/>
    </row>
    <row r="144" spans="1:17" ht="36">
      <c r="A144" s="66">
        <v>99.2</v>
      </c>
      <c r="B144" s="65" t="s">
        <v>163</v>
      </c>
      <c r="C144" s="64" t="s">
        <v>162</v>
      </c>
      <c r="D144" s="63" t="s">
        <v>161</v>
      </c>
      <c r="E144" s="67">
        <v>2</v>
      </c>
      <c r="F144" s="60">
        <v>1757.12</v>
      </c>
      <c r="G144" s="60"/>
      <c r="H144" s="60"/>
      <c r="I144" s="60"/>
      <c r="J144" s="60">
        <v>3514.24</v>
      </c>
      <c r="K144" s="60"/>
      <c r="L144" s="60"/>
      <c r="M144" s="60"/>
      <c r="N144" s="60"/>
      <c r="O144" s="60"/>
      <c r="P144" s="60"/>
      <c r="Q144" s="60"/>
    </row>
    <row r="145" spans="1:17" ht="48">
      <c r="A145" s="66">
        <v>100</v>
      </c>
      <c r="B145" s="65" t="s">
        <v>160</v>
      </c>
      <c r="C145" s="64" t="s">
        <v>159</v>
      </c>
      <c r="D145" s="63" t="s">
        <v>154</v>
      </c>
      <c r="E145" s="62">
        <v>0.1512</v>
      </c>
      <c r="F145" s="60">
        <v>25379.25</v>
      </c>
      <c r="G145" s="60">
        <v>1031.55</v>
      </c>
      <c r="H145" s="60">
        <v>339.96</v>
      </c>
      <c r="I145" s="60"/>
      <c r="J145" s="60">
        <v>3837.34</v>
      </c>
      <c r="K145" s="60">
        <v>155.97</v>
      </c>
      <c r="L145" s="60">
        <v>51.4</v>
      </c>
      <c r="M145" s="60"/>
      <c r="N145" s="60">
        <v>115</v>
      </c>
      <c r="O145" s="60">
        <v>17.39</v>
      </c>
      <c r="P145" s="60"/>
      <c r="Q145" s="60"/>
    </row>
    <row r="146" spans="1:17" ht="36">
      <c r="A146" s="66">
        <v>100.1</v>
      </c>
      <c r="B146" s="65" t="s">
        <v>158</v>
      </c>
      <c r="C146" s="64" t="s">
        <v>157</v>
      </c>
      <c r="D146" s="63" t="s">
        <v>145</v>
      </c>
      <c r="E146" s="67">
        <v>8</v>
      </c>
      <c r="F146" s="60">
        <v>113</v>
      </c>
      <c r="G146" s="60"/>
      <c r="H146" s="60"/>
      <c r="I146" s="60"/>
      <c r="J146" s="60">
        <v>904</v>
      </c>
      <c r="K146" s="60"/>
      <c r="L146" s="60"/>
      <c r="M146" s="60"/>
      <c r="N146" s="60"/>
      <c r="O146" s="60"/>
      <c r="P146" s="60"/>
      <c r="Q146" s="60"/>
    </row>
    <row r="147" spans="1:17" ht="24">
      <c r="A147" s="66">
        <v>101</v>
      </c>
      <c r="B147" s="65" t="s">
        <v>156</v>
      </c>
      <c r="C147" s="64" t="s">
        <v>155</v>
      </c>
      <c r="D147" s="63" t="s">
        <v>154</v>
      </c>
      <c r="E147" s="62">
        <v>2.8799999999999999E-2</v>
      </c>
      <c r="F147" s="60">
        <v>53417.55</v>
      </c>
      <c r="G147" s="60">
        <v>1207.07</v>
      </c>
      <c r="H147" s="60">
        <v>1228.75</v>
      </c>
      <c r="I147" s="60">
        <v>147.41999999999999</v>
      </c>
      <c r="J147" s="60">
        <v>1538.43</v>
      </c>
      <c r="K147" s="60">
        <v>34.76</v>
      </c>
      <c r="L147" s="60">
        <v>35.39</v>
      </c>
      <c r="M147" s="60">
        <v>4.25</v>
      </c>
      <c r="N147" s="60">
        <v>142.68</v>
      </c>
      <c r="O147" s="60">
        <v>4.1100000000000003</v>
      </c>
      <c r="P147" s="60">
        <v>10.92</v>
      </c>
      <c r="Q147" s="60">
        <v>0.31</v>
      </c>
    </row>
    <row r="148" spans="1:17" ht="24">
      <c r="A148" s="66">
        <v>102</v>
      </c>
      <c r="B148" s="65" t="s">
        <v>153</v>
      </c>
      <c r="C148" s="64" t="s">
        <v>152</v>
      </c>
      <c r="D148" s="63" t="s">
        <v>145</v>
      </c>
      <c r="E148" s="67">
        <v>2</v>
      </c>
      <c r="F148" s="60">
        <v>65.77</v>
      </c>
      <c r="G148" s="60"/>
      <c r="H148" s="60"/>
      <c r="I148" s="60"/>
      <c r="J148" s="60">
        <v>131.54</v>
      </c>
      <c r="K148" s="60"/>
      <c r="L148" s="60"/>
      <c r="M148" s="60"/>
      <c r="N148" s="60"/>
      <c r="O148" s="60"/>
      <c r="P148" s="60"/>
      <c r="Q148" s="60"/>
    </row>
    <row r="149" spans="1:17" ht="19.149999999999999" customHeight="1">
      <c r="A149" s="151" t="s">
        <v>151</v>
      </c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</row>
    <row r="150" spans="1:17" ht="60">
      <c r="A150" s="66">
        <v>103</v>
      </c>
      <c r="B150" s="65" t="s">
        <v>150</v>
      </c>
      <c r="C150" s="64" t="s">
        <v>149</v>
      </c>
      <c r="D150" s="63" t="s">
        <v>148</v>
      </c>
      <c r="E150" s="67">
        <v>8</v>
      </c>
      <c r="F150" s="60">
        <v>1519.27</v>
      </c>
      <c r="G150" s="60">
        <v>154.21</v>
      </c>
      <c r="H150" s="60">
        <v>41.84</v>
      </c>
      <c r="I150" s="60"/>
      <c r="J150" s="60">
        <v>12154.16</v>
      </c>
      <c r="K150" s="60">
        <v>1233.68</v>
      </c>
      <c r="L150" s="60">
        <v>334.72</v>
      </c>
      <c r="M150" s="60"/>
      <c r="N150" s="60">
        <v>16.600000000000001</v>
      </c>
      <c r="O150" s="60">
        <v>132.80000000000001</v>
      </c>
      <c r="P150" s="60"/>
      <c r="Q150" s="60"/>
    </row>
    <row r="151" spans="1:17" ht="24">
      <c r="A151" s="66">
        <v>104</v>
      </c>
      <c r="B151" s="65" t="s">
        <v>147</v>
      </c>
      <c r="C151" s="64" t="s">
        <v>146</v>
      </c>
      <c r="D151" s="63" t="s">
        <v>145</v>
      </c>
      <c r="E151" s="67">
        <v>2</v>
      </c>
      <c r="F151" s="60">
        <v>500</v>
      </c>
      <c r="G151" s="60"/>
      <c r="H151" s="60"/>
      <c r="I151" s="60"/>
      <c r="J151" s="60">
        <v>1000</v>
      </c>
      <c r="K151" s="60"/>
      <c r="L151" s="60"/>
      <c r="M151" s="60"/>
      <c r="N151" s="60"/>
      <c r="O151" s="60"/>
      <c r="P151" s="60"/>
      <c r="Q151" s="60"/>
    </row>
    <row r="152" spans="1:17" ht="19.149999999999999" customHeight="1">
      <c r="A152" s="151" t="s">
        <v>144</v>
      </c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</row>
    <row r="153" spans="1:17" ht="60">
      <c r="A153" s="66">
        <v>105.1</v>
      </c>
      <c r="B153" s="65" t="s">
        <v>143</v>
      </c>
      <c r="C153" s="64" t="s">
        <v>142</v>
      </c>
      <c r="D153" s="63" t="s">
        <v>141</v>
      </c>
      <c r="E153" s="62">
        <v>0.9274</v>
      </c>
      <c r="F153" s="60">
        <v>12692.4</v>
      </c>
      <c r="G153" s="60">
        <v>5357.65</v>
      </c>
      <c r="H153" s="60">
        <v>219.86</v>
      </c>
      <c r="I153" s="60">
        <v>3.71</v>
      </c>
      <c r="J153" s="60">
        <v>11770.93</v>
      </c>
      <c r="K153" s="60">
        <v>4968.68</v>
      </c>
      <c r="L153" s="60">
        <v>203.9</v>
      </c>
      <c r="M153" s="60">
        <v>3.44</v>
      </c>
      <c r="N153" s="60">
        <v>590.70000000000005</v>
      </c>
      <c r="O153" s="60">
        <v>547.82000000000005</v>
      </c>
      <c r="P153" s="60">
        <v>0.32</v>
      </c>
      <c r="Q153" s="60">
        <v>0.3</v>
      </c>
    </row>
    <row r="154" spans="1:17" ht="72">
      <c r="A154" s="66">
        <v>105.2</v>
      </c>
      <c r="B154" s="65" t="s">
        <v>140</v>
      </c>
      <c r="C154" s="64" t="s">
        <v>139</v>
      </c>
      <c r="D154" s="63" t="s">
        <v>119</v>
      </c>
      <c r="E154" s="62">
        <v>0.9274</v>
      </c>
      <c r="F154" s="60">
        <v>826.43</v>
      </c>
      <c r="G154" s="60">
        <v>454.52</v>
      </c>
      <c r="H154" s="60">
        <v>9.3800000000000008</v>
      </c>
      <c r="I154" s="60">
        <v>3.48</v>
      </c>
      <c r="J154" s="60">
        <v>766.43</v>
      </c>
      <c r="K154" s="60">
        <v>421.52</v>
      </c>
      <c r="L154" s="60">
        <v>8.6999999999999993</v>
      </c>
      <c r="M154" s="60">
        <v>3.23</v>
      </c>
      <c r="N154" s="60">
        <v>51.3</v>
      </c>
      <c r="O154" s="60">
        <v>47.58</v>
      </c>
      <c r="P154" s="60">
        <v>0.3</v>
      </c>
      <c r="Q154" s="60">
        <v>0.28000000000000003</v>
      </c>
    </row>
    <row r="155" spans="1:17" ht="72">
      <c r="A155" s="66">
        <v>107</v>
      </c>
      <c r="B155" s="65" t="s">
        <v>138</v>
      </c>
      <c r="C155" s="64" t="s">
        <v>137</v>
      </c>
      <c r="D155" s="63" t="s">
        <v>119</v>
      </c>
      <c r="E155" s="62">
        <v>1.2816000000000001</v>
      </c>
      <c r="F155" s="60">
        <v>1486.01</v>
      </c>
      <c r="G155" s="60">
        <v>595.54</v>
      </c>
      <c r="H155" s="60">
        <v>80.02</v>
      </c>
      <c r="I155" s="60">
        <v>50.55</v>
      </c>
      <c r="J155" s="60">
        <v>1904.47</v>
      </c>
      <c r="K155" s="60">
        <v>763.24</v>
      </c>
      <c r="L155" s="60">
        <v>102.55</v>
      </c>
      <c r="M155" s="60">
        <v>64.78</v>
      </c>
      <c r="N155" s="60">
        <v>65.66</v>
      </c>
      <c r="O155" s="60">
        <v>84.15</v>
      </c>
      <c r="P155" s="60">
        <v>4.99</v>
      </c>
      <c r="Q155" s="60">
        <v>6.4</v>
      </c>
    </row>
    <row r="156" spans="1:17" ht="72">
      <c r="A156" s="66">
        <v>107.1</v>
      </c>
      <c r="B156" s="65" t="s">
        <v>136</v>
      </c>
      <c r="C156" s="64" t="s">
        <v>135</v>
      </c>
      <c r="D156" s="63" t="s">
        <v>119</v>
      </c>
      <c r="E156" s="62">
        <v>1.5076000000000001</v>
      </c>
      <c r="F156" s="60">
        <v>687.21</v>
      </c>
      <c r="G156" s="60">
        <v>368.65</v>
      </c>
      <c r="H156" s="60">
        <v>7.82</v>
      </c>
      <c r="I156" s="60">
        <v>2.9</v>
      </c>
      <c r="J156" s="60">
        <v>1036.04</v>
      </c>
      <c r="K156" s="60">
        <v>555.78</v>
      </c>
      <c r="L156" s="60">
        <v>11.79</v>
      </c>
      <c r="M156" s="60">
        <v>4.37</v>
      </c>
      <c r="N156" s="60">
        <v>42.18</v>
      </c>
      <c r="O156" s="60">
        <v>63.59</v>
      </c>
      <c r="P156" s="60">
        <v>0.25</v>
      </c>
      <c r="Q156" s="60">
        <v>0.38</v>
      </c>
    </row>
    <row r="157" spans="1:17" ht="60">
      <c r="A157" s="66">
        <v>107.3</v>
      </c>
      <c r="B157" s="65" t="s">
        <v>134</v>
      </c>
      <c r="C157" s="64" t="s">
        <v>133</v>
      </c>
      <c r="D157" s="63" t="s">
        <v>116</v>
      </c>
      <c r="E157" s="62">
        <v>2.7892000000000001</v>
      </c>
      <c r="F157" s="60">
        <v>2200.86</v>
      </c>
      <c r="G157" s="60">
        <v>384.81</v>
      </c>
      <c r="H157" s="60">
        <v>13.7</v>
      </c>
      <c r="I157" s="60">
        <v>0.23</v>
      </c>
      <c r="J157" s="60">
        <v>6138.64</v>
      </c>
      <c r="K157" s="60">
        <v>1073.31</v>
      </c>
      <c r="L157" s="60">
        <v>38.21</v>
      </c>
      <c r="M157" s="60">
        <v>0.64</v>
      </c>
      <c r="N157" s="60">
        <v>42.9</v>
      </c>
      <c r="O157" s="60">
        <v>119.66</v>
      </c>
      <c r="P157" s="60">
        <v>0.02</v>
      </c>
      <c r="Q157" s="60">
        <v>0.06</v>
      </c>
    </row>
    <row r="158" spans="1:17" ht="60">
      <c r="A158" s="66">
        <v>107.4</v>
      </c>
      <c r="B158" s="65" t="s">
        <v>132</v>
      </c>
      <c r="C158" s="64" t="s">
        <v>131</v>
      </c>
      <c r="D158" s="63" t="s">
        <v>116</v>
      </c>
      <c r="E158" s="62">
        <v>0.9274</v>
      </c>
      <c r="F158" s="60">
        <v>2410.46</v>
      </c>
      <c r="G158" s="60">
        <v>483.48</v>
      </c>
      <c r="H158" s="60">
        <v>14.57</v>
      </c>
      <c r="I158" s="60">
        <v>0.23</v>
      </c>
      <c r="J158" s="60">
        <v>2235.46</v>
      </c>
      <c r="K158" s="60">
        <v>448.38</v>
      </c>
      <c r="L158" s="60">
        <v>13.51</v>
      </c>
      <c r="M158" s="60">
        <v>0.21</v>
      </c>
      <c r="N158" s="60">
        <v>53.9</v>
      </c>
      <c r="O158" s="60">
        <v>49.99</v>
      </c>
      <c r="P158" s="60">
        <v>0.02</v>
      </c>
      <c r="Q158" s="60">
        <v>0.02</v>
      </c>
    </row>
    <row r="159" spans="1:17" ht="36">
      <c r="A159" s="66">
        <v>108</v>
      </c>
      <c r="B159" s="65" t="s">
        <v>130</v>
      </c>
      <c r="C159" s="64" t="s">
        <v>129</v>
      </c>
      <c r="D159" s="63" t="s">
        <v>128</v>
      </c>
      <c r="E159" s="62">
        <v>0.9274</v>
      </c>
      <c r="F159" s="60">
        <v>9007.76</v>
      </c>
      <c r="G159" s="60">
        <v>569.04</v>
      </c>
      <c r="H159" s="60">
        <v>126.14</v>
      </c>
      <c r="I159" s="60">
        <v>8.82</v>
      </c>
      <c r="J159" s="60">
        <v>8353.7999999999993</v>
      </c>
      <c r="K159" s="60">
        <v>527.73</v>
      </c>
      <c r="L159" s="60">
        <v>116.98</v>
      </c>
      <c r="M159" s="60">
        <v>8.18</v>
      </c>
      <c r="N159" s="60">
        <v>66.709999999999994</v>
      </c>
      <c r="O159" s="60">
        <v>61.87</v>
      </c>
      <c r="P159" s="60">
        <v>0.76</v>
      </c>
      <c r="Q159" s="60">
        <v>0.7</v>
      </c>
    </row>
    <row r="160" spans="1:17" ht="48">
      <c r="A160" s="66">
        <v>108.1</v>
      </c>
      <c r="B160" s="65" t="s">
        <v>402</v>
      </c>
      <c r="C160" s="64" t="s">
        <v>401</v>
      </c>
      <c r="D160" s="63" t="s">
        <v>183</v>
      </c>
      <c r="E160" s="67">
        <v>-3.4409999999999998</v>
      </c>
      <c r="F160" s="60">
        <v>2156</v>
      </c>
      <c r="G160" s="60"/>
      <c r="H160" s="60"/>
      <c r="I160" s="60"/>
      <c r="J160" s="60">
        <v>-7418.8</v>
      </c>
      <c r="K160" s="60"/>
      <c r="L160" s="60"/>
      <c r="M160" s="60"/>
      <c r="N160" s="60"/>
      <c r="O160" s="60"/>
      <c r="P160" s="60"/>
      <c r="Q160" s="60"/>
    </row>
    <row r="161" spans="1:17" ht="24">
      <c r="A161" s="66">
        <v>108.2</v>
      </c>
      <c r="B161" s="65" t="s">
        <v>163</v>
      </c>
      <c r="C161" s="64" t="s">
        <v>400</v>
      </c>
      <c r="D161" s="63" t="s">
        <v>183</v>
      </c>
      <c r="E161" s="67">
        <v>3.4409999999999998</v>
      </c>
      <c r="F161" s="60">
        <v>855.23</v>
      </c>
      <c r="G161" s="60"/>
      <c r="H161" s="60"/>
      <c r="I161" s="60"/>
      <c r="J161" s="60">
        <v>2942.85</v>
      </c>
      <c r="K161" s="60"/>
      <c r="L161" s="60"/>
      <c r="M161" s="60"/>
      <c r="N161" s="60"/>
      <c r="O161" s="60"/>
      <c r="P161" s="60"/>
      <c r="Q161" s="60"/>
    </row>
    <row r="162" spans="1:17" ht="60">
      <c r="A162" s="66">
        <v>109</v>
      </c>
      <c r="B162" s="65" t="s">
        <v>124</v>
      </c>
      <c r="C162" s="64" t="s">
        <v>123</v>
      </c>
      <c r="D162" s="63" t="s">
        <v>116</v>
      </c>
      <c r="E162" s="62">
        <v>0.9274</v>
      </c>
      <c r="F162" s="60">
        <v>1982.56</v>
      </c>
      <c r="G162" s="60">
        <v>465.93</v>
      </c>
      <c r="H162" s="60">
        <v>10.210000000000001</v>
      </c>
      <c r="I162" s="60">
        <v>0.23</v>
      </c>
      <c r="J162" s="60">
        <v>1838.63</v>
      </c>
      <c r="K162" s="60">
        <v>432.1</v>
      </c>
      <c r="L162" s="60">
        <v>9.4700000000000006</v>
      </c>
      <c r="M162" s="60">
        <v>0.21</v>
      </c>
      <c r="N162" s="60">
        <v>51.37</v>
      </c>
      <c r="O162" s="60">
        <v>47.64</v>
      </c>
      <c r="P162" s="60">
        <v>0.02</v>
      </c>
      <c r="Q162" s="60">
        <v>0.02</v>
      </c>
    </row>
    <row r="163" spans="1:17" ht="24">
      <c r="A163" s="66">
        <v>110</v>
      </c>
      <c r="B163" s="65" t="s">
        <v>127</v>
      </c>
      <c r="C163" s="64" t="s">
        <v>126</v>
      </c>
      <c r="D163" s="63" t="s">
        <v>125</v>
      </c>
      <c r="E163" s="62">
        <v>0.41839999999999999</v>
      </c>
      <c r="F163" s="60">
        <v>568.65</v>
      </c>
      <c r="G163" s="60">
        <v>65.25</v>
      </c>
      <c r="H163" s="60">
        <v>6.97</v>
      </c>
      <c r="I163" s="60"/>
      <c r="J163" s="60">
        <v>237.92</v>
      </c>
      <c r="K163" s="60">
        <v>27.3</v>
      </c>
      <c r="L163" s="60">
        <v>2.92</v>
      </c>
      <c r="M163" s="60"/>
      <c r="N163" s="60">
        <v>7.65</v>
      </c>
      <c r="O163" s="60">
        <v>3.2</v>
      </c>
      <c r="P163" s="60"/>
      <c r="Q163" s="60"/>
    </row>
    <row r="164" spans="1:17" ht="60">
      <c r="A164" s="66">
        <v>111</v>
      </c>
      <c r="B164" s="65" t="s">
        <v>124</v>
      </c>
      <c r="C164" s="64" t="s">
        <v>399</v>
      </c>
      <c r="D164" s="63" t="s">
        <v>116</v>
      </c>
      <c r="E164" s="62">
        <v>6.4000000000000001E-2</v>
      </c>
      <c r="F164" s="60">
        <v>1982.56</v>
      </c>
      <c r="G164" s="60">
        <v>465.93</v>
      </c>
      <c r="H164" s="60">
        <v>10.210000000000001</v>
      </c>
      <c r="I164" s="60">
        <v>0.23</v>
      </c>
      <c r="J164" s="60">
        <v>126.88</v>
      </c>
      <c r="K164" s="60">
        <v>29.82</v>
      </c>
      <c r="L164" s="60">
        <v>0.65</v>
      </c>
      <c r="M164" s="60">
        <v>0.01</v>
      </c>
      <c r="N164" s="60">
        <v>51.37</v>
      </c>
      <c r="O164" s="60">
        <v>3.29</v>
      </c>
      <c r="P164" s="60">
        <v>0.02</v>
      </c>
      <c r="Q164" s="60"/>
    </row>
    <row r="165" spans="1:17" ht="19.149999999999999" customHeight="1">
      <c r="A165" s="151" t="s">
        <v>122</v>
      </c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</row>
    <row r="166" spans="1:17" ht="72">
      <c r="A166" s="66">
        <v>112</v>
      </c>
      <c r="B166" s="65" t="s">
        <v>121</v>
      </c>
      <c r="C166" s="64" t="s">
        <v>120</v>
      </c>
      <c r="D166" s="63" t="s">
        <v>119</v>
      </c>
      <c r="E166" s="62">
        <v>1.0559000000000001</v>
      </c>
      <c r="F166" s="60">
        <v>1723.45</v>
      </c>
      <c r="G166" s="60">
        <v>681.87</v>
      </c>
      <c r="H166" s="60">
        <v>61.89</v>
      </c>
      <c r="I166" s="60">
        <v>34.89</v>
      </c>
      <c r="J166" s="60">
        <v>1819.79</v>
      </c>
      <c r="K166" s="60">
        <v>719.99</v>
      </c>
      <c r="L166" s="60">
        <v>65.349999999999994</v>
      </c>
      <c r="M166" s="60">
        <v>36.840000000000003</v>
      </c>
      <c r="N166" s="60">
        <v>70.88</v>
      </c>
      <c r="O166" s="60">
        <v>74.84</v>
      </c>
      <c r="P166" s="60">
        <v>2.78</v>
      </c>
      <c r="Q166" s="60">
        <v>2.94</v>
      </c>
    </row>
    <row r="167" spans="1:17" ht="24">
      <c r="A167" s="66">
        <v>113.1</v>
      </c>
      <c r="B167" s="65" t="s">
        <v>398</v>
      </c>
      <c r="C167" s="64" t="s">
        <v>397</v>
      </c>
      <c r="D167" s="63" t="s">
        <v>396</v>
      </c>
      <c r="E167" s="67">
        <v>1.0559000000000001</v>
      </c>
      <c r="F167" s="60">
        <v>112.68</v>
      </c>
      <c r="G167" s="60">
        <v>53.91</v>
      </c>
      <c r="H167" s="60">
        <v>2.0299999999999998</v>
      </c>
      <c r="I167" s="60"/>
      <c r="J167" s="60">
        <v>118.98</v>
      </c>
      <c r="K167" s="60">
        <v>56.92</v>
      </c>
      <c r="L167" s="60">
        <v>2.14</v>
      </c>
      <c r="M167" s="60"/>
      <c r="N167" s="60">
        <v>6.32</v>
      </c>
      <c r="O167" s="60">
        <v>6.67</v>
      </c>
      <c r="P167" s="60"/>
      <c r="Q167" s="60"/>
    </row>
    <row r="168" spans="1:17" ht="19.149999999999999" customHeight="1">
      <c r="A168" s="151" t="s">
        <v>115</v>
      </c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</row>
    <row r="169" spans="1:17" ht="36">
      <c r="A169" s="66">
        <v>114</v>
      </c>
      <c r="B169" s="65" t="s">
        <v>114</v>
      </c>
      <c r="C169" s="64" t="s">
        <v>113</v>
      </c>
      <c r="D169" s="63" t="s">
        <v>112</v>
      </c>
      <c r="E169" s="62">
        <v>0.1303</v>
      </c>
      <c r="F169" s="60">
        <v>1411.8</v>
      </c>
      <c r="G169" s="60">
        <v>1411.8</v>
      </c>
      <c r="H169" s="60"/>
      <c r="I169" s="60"/>
      <c r="J169" s="60">
        <v>183.96</v>
      </c>
      <c r="K169" s="60">
        <v>183.96</v>
      </c>
      <c r="L169" s="60"/>
      <c r="M169" s="60"/>
      <c r="N169" s="60">
        <v>181</v>
      </c>
      <c r="O169" s="60">
        <v>23.58</v>
      </c>
      <c r="P169" s="60"/>
      <c r="Q169" s="60"/>
    </row>
    <row r="170" spans="1:17" ht="84">
      <c r="A170" s="66">
        <v>115</v>
      </c>
      <c r="B170" s="65" t="s">
        <v>111</v>
      </c>
      <c r="C170" s="64" t="s">
        <v>110</v>
      </c>
      <c r="D170" s="63" t="s">
        <v>109</v>
      </c>
      <c r="E170" s="62">
        <v>1.2200000000000001E-2</v>
      </c>
      <c r="F170" s="60">
        <v>69290.539999999994</v>
      </c>
      <c r="G170" s="60">
        <v>4567.82</v>
      </c>
      <c r="H170" s="60">
        <v>2573.5100000000002</v>
      </c>
      <c r="I170" s="60">
        <v>383.76</v>
      </c>
      <c r="J170" s="60">
        <v>845.34</v>
      </c>
      <c r="K170" s="60">
        <v>55.73</v>
      </c>
      <c r="L170" s="60">
        <v>31.4</v>
      </c>
      <c r="M170" s="60">
        <v>4.68</v>
      </c>
      <c r="N170" s="60">
        <v>535.5</v>
      </c>
      <c r="O170" s="60">
        <v>6.53</v>
      </c>
      <c r="P170" s="60">
        <v>28.49</v>
      </c>
      <c r="Q170" s="60">
        <v>0.35</v>
      </c>
    </row>
    <row r="171" spans="1:17" ht="48">
      <c r="A171" s="66">
        <v>115.1</v>
      </c>
      <c r="B171" s="65" t="s">
        <v>108</v>
      </c>
      <c r="C171" s="64" t="s">
        <v>107</v>
      </c>
      <c r="D171" s="63" t="s">
        <v>106</v>
      </c>
      <c r="E171" s="62">
        <v>0.68944000000000005</v>
      </c>
      <c r="F171" s="60">
        <v>892.32</v>
      </c>
      <c r="G171" s="60">
        <v>182.17</v>
      </c>
      <c r="H171" s="60">
        <v>259.72000000000003</v>
      </c>
      <c r="I171" s="60">
        <v>17.47</v>
      </c>
      <c r="J171" s="60">
        <v>615.20000000000005</v>
      </c>
      <c r="K171" s="60">
        <v>125.6</v>
      </c>
      <c r="L171" s="60">
        <v>179.06</v>
      </c>
      <c r="M171" s="60">
        <v>12.04</v>
      </c>
      <c r="N171" s="60">
        <v>19.38</v>
      </c>
      <c r="O171" s="60">
        <v>13.36</v>
      </c>
      <c r="P171" s="60">
        <v>1.28</v>
      </c>
      <c r="Q171" s="60">
        <v>0.88</v>
      </c>
    </row>
    <row r="172" spans="1:17" ht="24">
      <c r="A172" s="66">
        <v>115.11</v>
      </c>
      <c r="B172" s="65" t="s">
        <v>395</v>
      </c>
      <c r="C172" s="64" t="s">
        <v>394</v>
      </c>
      <c r="D172" s="63" t="s">
        <v>223</v>
      </c>
      <c r="E172" s="67">
        <v>0.68940000000000001</v>
      </c>
      <c r="F172" s="60">
        <v>4664</v>
      </c>
      <c r="G172" s="60"/>
      <c r="H172" s="60"/>
      <c r="I172" s="60"/>
      <c r="J172" s="60">
        <v>3215.36</v>
      </c>
      <c r="K172" s="60"/>
      <c r="L172" s="60"/>
      <c r="M172" s="60"/>
      <c r="N172" s="60"/>
      <c r="O172" s="60"/>
      <c r="P172" s="60"/>
      <c r="Q172" s="60"/>
    </row>
    <row r="173" spans="1:17">
      <c r="A173" s="66">
        <v>115.1</v>
      </c>
      <c r="B173" s="65" t="s">
        <v>393</v>
      </c>
      <c r="C173" s="64" t="s">
        <v>392</v>
      </c>
      <c r="D173" s="63" t="s">
        <v>223</v>
      </c>
      <c r="E173" s="67">
        <v>-4.1370000000000003E-4</v>
      </c>
      <c r="F173" s="60">
        <v>9420</v>
      </c>
      <c r="G173" s="60"/>
      <c r="H173" s="60"/>
      <c r="I173" s="60"/>
      <c r="J173" s="60">
        <v>-3.9</v>
      </c>
      <c r="K173" s="60"/>
      <c r="L173" s="60"/>
      <c r="M173" s="60"/>
      <c r="N173" s="60"/>
      <c r="O173" s="60"/>
      <c r="P173" s="60"/>
      <c r="Q173" s="60"/>
    </row>
    <row r="174" spans="1:17">
      <c r="A174" s="66">
        <v>115.9</v>
      </c>
      <c r="B174" s="65" t="s">
        <v>386</v>
      </c>
      <c r="C174" s="64" t="s">
        <v>385</v>
      </c>
      <c r="D174" s="63" t="s">
        <v>223</v>
      </c>
      <c r="E174" s="67">
        <v>-6.8940000000000001E-5</v>
      </c>
      <c r="F174" s="60">
        <v>37900</v>
      </c>
      <c r="G174" s="60"/>
      <c r="H174" s="60"/>
      <c r="I174" s="60"/>
      <c r="J174" s="60">
        <v>-2.61</v>
      </c>
      <c r="K174" s="60"/>
      <c r="L174" s="60"/>
      <c r="M174" s="60"/>
      <c r="N174" s="60"/>
      <c r="O174" s="60"/>
      <c r="P174" s="60"/>
      <c r="Q174" s="60"/>
    </row>
    <row r="175" spans="1:17" ht="60">
      <c r="A175" s="66">
        <v>115.8</v>
      </c>
      <c r="B175" s="65" t="s">
        <v>391</v>
      </c>
      <c r="C175" s="64" t="s">
        <v>390</v>
      </c>
      <c r="D175" s="63" t="s">
        <v>389</v>
      </c>
      <c r="E175" s="67">
        <v>-1.289E-2</v>
      </c>
      <c r="F175" s="60">
        <v>50.23</v>
      </c>
      <c r="G175" s="60"/>
      <c r="H175" s="60"/>
      <c r="I175" s="60"/>
      <c r="J175" s="60">
        <v>-0.65</v>
      </c>
      <c r="K175" s="60"/>
      <c r="L175" s="60"/>
      <c r="M175" s="60"/>
      <c r="N175" s="60"/>
      <c r="O175" s="60"/>
      <c r="P175" s="60"/>
      <c r="Q175" s="60"/>
    </row>
    <row r="176" spans="1:17">
      <c r="A176" s="66">
        <v>115.7</v>
      </c>
      <c r="B176" s="65" t="s">
        <v>388</v>
      </c>
      <c r="C176" s="64" t="s">
        <v>387</v>
      </c>
      <c r="D176" s="63" t="s">
        <v>223</v>
      </c>
      <c r="E176" s="67">
        <v>-1.338E-3</v>
      </c>
      <c r="F176" s="60">
        <v>4920</v>
      </c>
      <c r="G176" s="60"/>
      <c r="H176" s="60"/>
      <c r="I176" s="60"/>
      <c r="J176" s="60">
        <v>-6.58</v>
      </c>
      <c r="K176" s="60"/>
      <c r="L176" s="60"/>
      <c r="M176" s="60"/>
      <c r="N176" s="60"/>
      <c r="O176" s="60"/>
      <c r="P176" s="60"/>
      <c r="Q176" s="60"/>
    </row>
    <row r="177" spans="1:17">
      <c r="A177" s="66">
        <v>115.6</v>
      </c>
      <c r="B177" s="65" t="s">
        <v>386</v>
      </c>
      <c r="C177" s="64" t="s">
        <v>385</v>
      </c>
      <c r="D177" s="63" t="s">
        <v>223</v>
      </c>
      <c r="E177" s="67">
        <v>-6.8940000000000001E-5</v>
      </c>
      <c r="F177" s="60">
        <v>37900</v>
      </c>
      <c r="G177" s="60"/>
      <c r="H177" s="60"/>
      <c r="I177" s="60"/>
      <c r="J177" s="60">
        <v>-2.61</v>
      </c>
      <c r="K177" s="60"/>
      <c r="L177" s="60"/>
      <c r="M177" s="60"/>
      <c r="N177" s="60"/>
      <c r="O177" s="60"/>
      <c r="P177" s="60"/>
      <c r="Q177" s="60"/>
    </row>
    <row r="178" spans="1:17" ht="24">
      <c r="A178" s="66">
        <v>115.5</v>
      </c>
      <c r="B178" s="65" t="s">
        <v>384</v>
      </c>
      <c r="C178" s="64" t="s">
        <v>383</v>
      </c>
      <c r="D178" s="63" t="s">
        <v>376</v>
      </c>
      <c r="E178" s="67">
        <v>-0.66</v>
      </c>
      <c r="F178" s="60">
        <v>6.9</v>
      </c>
      <c r="G178" s="60"/>
      <c r="H178" s="60">
        <v>6.9</v>
      </c>
      <c r="I178" s="60"/>
      <c r="J178" s="60">
        <v>-4.55</v>
      </c>
      <c r="K178" s="60"/>
      <c r="L178" s="60">
        <v>-4.55</v>
      </c>
      <c r="M178" s="60"/>
      <c r="N178" s="60"/>
      <c r="O178" s="60"/>
      <c r="P178" s="60"/>
      <c r="Q178" s="60"/>
    </row>
    <row r="179" spans="1:17" ht="36">
      <c r="A179" s="66">
        <v>115.4</v>
      </c>
      <c r="B179" s="65" t="s">
        <v>382</v>
      </c>
      <c r="C179" s="64" t="s">
        <v>381</v>
      </c>
      <c r="D179" s="63" t="s">
        <v>376</v>
      </c>
      <c r="E179" s="67">
        <v>-0.73</v>
      </c>
      <c r="F179" s="60">
        <v>137.15</v>
      </c>
      <c r="G179" s="60"/>
      <c r="H179" s="60">
        <v>137.15</v>
      </c>
      <c r="I179" s="60">
        <v>13.5</v>
      </c>
      <c r="J179" s="60">
        <v>-100.12</v>
      </c>
      <c r="K179" s="60"/>
      <c r="L179" s="60">
        <v>-100.12</v>
      </c>
      <c r="M179" s="60">
        <v>-9.85</v>
      </c>
      <c r="N179" s="60"/>
      <c r="O179" s="60"/>
      <c r="P179" s="60"/>
      <c r="Q179" s="60"/>
    </row>
    <row r="180" spans="1:17" ht="24">
      <c r="A180" s="66">
        <v>115.3</v>
      </c>
      <c r="B180" s="65" t="s">
        <v>380</v>
      </c>
      <c r="C180" s="64" t="s">
        <v>379</v>
      </c>
      <c r="D180" s="63" t="s">
        <v>376</v>
      </c>
      <c r="E180" s="67">
        <v>-0.08</v>
      </c>
      <c r="F180" s="60">
        <v>111.99</v>
      </c>
      <c r="G180" s="60"/>
      <c r="H180" s="60">
        <v>111.99</v>
      </c>
      <c r="I180" s="60">
        <v>13.5</v>
      </c>
      <c r="J180" s="60">
        <v>-8.9600000000000009</v>
      </c>
      <c r="K180" s="60"/>
      <c r="L180" s="60">
        <v>-8.9600000000000009</v>
      </c>
      <c r="M180" s="60">
        <v>-1.08</v>
      </c>
      <c r="N180" s="60"/>
      <c r="O180" s="60"/>
      <c r="P180" s="60"/>
      <c r="Q180" s="60"/>
    </row>
    <row r="181" spans="1:17" ht="24">
      <c r="A181" s="66">
        <v>115.2</v>
      </c>
      <c r="B181" s="65" t="s">
        <v>378</v>
      </c>
      <c r="C181" s="64" t="s">
        <v>377</v>
      </c>
      <c r="D181" s="63" t="s">
        <v>376</v>
      </c>
      <c r="E181" s="67">
        <v>-7.0000000000000007E-2</v>
      </c>
      <c r="F181" s="60">
        <v>120.52</v>
      </c>
      <c r="G181" s="60"/>
      <c r="H181" s="60">
        <v>120.52</v>
      </c>
      <c r="I181" s="60">
        <v>15.42</v>
      </c>
      <c r="J181" s="60">
        <v>-8.44</v>
      </c>
      <c r="K181" s="60"/>
      <c r="L181" s="60">
        <v>-8.44</v>
      </c>
      <c r="M181" s="60">
        <v>-1.08</v>
      </c>
      <c r="N181" s="60"/>
      <c r="O181" s="60"/>
      <c r="P181" s="60"/>
      <c r="Q181" s="60"/>
    </row>
    <row r="182" spans="1:17" ht="24">
      <c r="A182" s="66">
        <v>116</v>
      </c>
      <c r="B182" s="65" t="s">
        <v>105</v>
      </c>
      <c r="C182" s="64" t="s">
        <v>104</v>
      </c>
      <c r="D182" s="63" t="s">
        <v>103</v>
      </c>
      <c r="E182" s="67">
        <v>1.99</v>
      </c>
      <c r="F182" s="60">
        <v>2855.67</v>
      </c>
      <c r="G182" s="60">
        <v>414.9</v>
      </c>
      <c r="H182" s="60">
        <v>35.97</v>
      </c>
      <c r="I182" s="60">
        <v>1.89</v>
      </c>
      <c r="J182" s="60">
        <v>5682.78</v>
      </c>
      <c r="K182" s="60">
        <v>825.65</v>
      </c>
      <c r="L182" s="60">
        <v>71.58</v>
      </c>
      <c r="M182" s="60">
        <v>3.76</v>
      </c>
      <c r="N182" s="60">
        <v>42.51</v>
      </c>
      <c r="O182" s="60">
        <v>84.59</v>
      </c>
      <c r="P182" s="60">
        <v>0.14000000000000001</v>
      </c>
      <c r="Q182" s="60">
        <v>0.28000000000000003</v>
      </c>
    </row>
    <row r="183" spans="1:17" ht="36">
      <c r="A183" s="66">
        <v>116.2</v>
      </c>
      <c r="B183" s="65" t="s">
        <v>375</v>
      </c>
      <c r="C183" s="64" t="s">
        <v>374</v>
      </c>
      <c r="D183" s="63" t="s">
        <v>183</v>
      </c>
      <c r="E183" s="67">
        <v>-0.97509999999999997</v>
      </c>
      <c r="F183" s="60">
        <v>2156</v>
      </c>
      <c r="G183" s="60"/>
      <c r="H183" s="60"/>
      <c r="I183" s="60"/>
      <c r="J183" s="60">
        <v>-2102.3200000000002</v>
      </c>
      <c r="K183" s="60"/>
      <c r="L183" s="60"/>
      <c r="M183" s="60"/>
      <c r="N183" s="60"/>
      <c r="O183" s="60"/>
      <c r="P183" s="60"/>
      <c r="Q183" s="60"/>
    </row>
    <row r="184" spans="1:17" ht="36">
      <c r="A184" s="66">
        <v>116.1</v>
      </c>
      <c r="B184" s="65" t="s">
        <v>373</v>
      </c>
      <c r="C184" s="64" t="s">
        <v>372</v>
      </c>
      <c r="D184" s="63" t="s">
        <v>183</v>
      </c>
      <c r="E184" s="67">
        <v>-1.1140000000000001</v>
      </c>
      <c r="F184" s="60">
        <v>1980</v>
      </c>
      <c r="G184" s="60"/>
      <c r="H184" s="60"/>
      <c r="I184" s="60"/>
      <c r="J184" s="60">
        <v>-2205.7199999999998</v>
      </c>
      <c r="K184" s="60"/>
      <c r="L184" s="60"/>
      <c r="M184" s="60"/>
      <c r="N184" s="60"/>
      <c r="O184" s="60"/>
      <c r="P184" s="60"/>
      <c r="Q184" s="60"/>
    </row>
    <row r="185" spans="1:17" ht="24">
      <c r="A185" s="66">
        <v>116.3</v>
      </c>
      <c r="B185" s="65" t="s">
        <v>163</v>
      </c>
      <c r="C185" s="64" t="s">
        <v>371</v>
      </c>
      <c r="D185" s="63" t="s">
        <v>183</v>
      </c>
      <c r="E185" s="62">
        <v>2.0891000000000002</v>
      </c>
      <c r="F185" s="60">
        <v>621.99</v>
      </c>
      <c r="G185" s="60"/>
      <c r="H185" s="60"/>
      <c r="I185" s="60"/>
      <c r="J185" s="60">
        <v>1299.4000000000001</v>
      </c>
      <c r="K185" s="60"/>
      <c r="L185" s="60"/>
      <c r="M185" s="60"/>
      <c r="N185" s="60"/>
      <c r="O185" s="60"/>
      <c r="P185" s="60"/>
      <c r="Q185" s="60"/>
    </row>
    <row r="186" spans="1:17" ht="36">
      <c r="A186" s="66">
        <v>117</v>
      </c>
      <c r="B186" s="65" t="s">
        <v>102</v>
      </c>
      <c r="C186" s="64" t="s">
        <v>101</v>
      </c>
      <c r="D186" s="63" t="s">
        <v>100</v>
      </c>
      <c r="E186" s="62">
        <v>2.8E-3</v>
      </c>
      <c r="F186" s="60">
        <v>146639.87</v>
      </c>
      <c r="G186" s="60">
        <v>8217.33</v>
      </c>
      <c r="H186" s="60">
        <v>2758.21</v>
      </c>
      <c r="I186" s="60">
        <v>401</v>
      </c>
      <c r="J186" s="60">
        <v>410.59</v>
      </c>
      <c r="K186" s="60">
        <v>23.01</v>
      </c>
      <c r="L186" s="60">
        <v>7.72</v>
      </c>
      <c r="M186" s="60">
        <v>1.1200000000000001</v>
      </c>
      <c r="N186" s="60">
        <v>951.08</v>
      </c>
      <c r="O186" s="60">
        <v>2.66</v>
      </c>
      <c r="P186" s="60">
        <v>29.77</v>
      </c>
      <c r="Q186" s="60">
        <v>0.08</v>
      </c>
    </row>
    <row r="187" spans="1:17" ht="24">
      <c r="A187" s="66">
        <v>117.2</v>
      </c>
      <c r="B187" s="65" t="s">
        <v>370</v>
      </c>
      <c r="C187" s="64" t="s">
        <v>369</v>
      </c>
      <c r="D187" s="63" t="s">
        <v>183</v>
      </c>
      <c r="E187" s="67">
        <v>-0.28420000000000001</v>
      </c>
      <c r="F187" s="60">
        <v>665</v>
      </c>
      <c r="G187" s="60"/>
      <c r="H187" s="60"/>
      <c r="I187" s="60"/>
      <c r="J187" s="60">
        <v>-188.99</v>
      </c>
      <c r="K187" s="60"/>
      <c r="L187" s="60"/>
      <c r="M187" s="60"/>
      <c r="N187" s="60"/>
      <c r="O187" s="60"/>
      <c r="P187" s="60"/>
      <c r="Q187" s="60"/>
    </row>
    <row r="188" spans="1:17" ht="24">
      <c r="A188" s="66">
        <v>117.4</v>
      </c>
      <c r="B188" s="65" t="s">
        <v>309</v>
      </c>
      <c r="C188" s="64" t="s">
        <v>308</v>
      </c>
      <c r="D188" s="63" t="s">
        <v>183</v>
      </c>
      <c r="E188" s="67">
        <v>0.28420000000000001</v>
      </c>
      <c r="F188" s="60">
        <v>600</v>
      </c>
      <c r="G188" s="60"/>
      <c r="H188" s="60"/>
      <c r="I188" s="60"/>
      <c r="J188" s="60">
        <v>170.52</v>
      </c>
      <c r="K188" s="60"/>
      <c r="L188" s="60"/>
      <c r="M188" s="60"/>
      <c r="N188" s="60"/>
      <c r="O188" s="60"/>
      <c r="P188" s="60"/>
      <c r="Q188" s="60"/>
    </row>
    <row r="189" spans="1:17" ht="24">
      <c r="A189" s="66">
        <v>117.1</v>
      </c>
      <c r="B189" s="65" t="s">
        <v>368</v>
      </c>
      <c r="C189" s="64" t="s">
        <v>367</v>
      </c>
      <c r="D189" s="63" t="s">
        <v>223</v>
      </c>
      <c r="E189" s="67">
        <v>-2.145E-2</v>
      </c>
      <c r="F189" s="60">
        <v>5650</v>
      </c>
      <c r="G189" s="60"/>
      <c r="H189" s="60"/>
      <c r="I189" s="60"/>
      <c r="J189" s="60">
        <v>-121.19</v>
      </c>
      <c r="K189" s="60"/>
      <c r="L189" s="60"/>
      <c r="M189" s="60"/>
      <c r="N189" s="60"/>
      <c r="O189" s="60"/>
      <c r="P189" s="60"/>
      <c r="Q189" s="60"/>
    </row>
    <row r="190" spans="1:17" ht="60">
      <c r="A190" s="66">
        <v>118</v>
      </c>
      <c r="B190" s="65" t="s">
        <v>99</v>
      </c>
      <c r="C190" s="64" t="s">
        <v>98</v>
      </c>
      <c r="D190" s="63" t="s">
        <v>97</v>
      </c>
      <c r="E190" s="62">
        <v>4.5</v>
      </c>
      <c r="F190" s="60">
        <v>394.5</v>
      </c>
      <c r="G190" s="60">
        <v>77</v>
      </c>
      <c r="H190" s="60">
        <v>35.82</v>
      </c>
      <c r="I190" s="60"/>
      <c r="J190" s="60">
        <v>1775.25</v>
      </c>
      <c r="K190" s="60">
        <v>346.5</v>
      </c>
      <c r="L190" s="60">
        <v>161.19</v>
      </c>
      <c r="M190" s="60"/>
      <c r="N190" s="60">
        <v>8.49</v>
      </c>
      <c r="O190" s="60">
        <v>38.21</v>
      </c>
      <c r="P190" s="60"/>
      <c r="Q190" s="60"/>
    </row>
    <row r="191" spans="1:17">
      <c r="A191" s="151" t="s">
        <v>96</v>
      </c>
      <c r="B191" s="152"/>
      <c r="C191" s="152"/>
      <c r="D191" s="152"/>
      <c r="E191" s="152"/>
      <c r="F191" s="152"/>
      <c r="G191" s="152"/>
      <c r="H191" s="152"/>
      <c r="I191" s="152"/>
      <c r="J191" s="61">
        <v>430887.63</v>
      </c>
      <c r="K191" s="61">
        <v>29736.86</v>
      </c>
      <c r="L191" s="61">
        <v>11770.05</v>
      </c>
      <c r="M191" s="61">
        <v>1476.94</v>
      </c>
      <c r="N191" s="60"/>
      <c r="O191" s="61">
        <v>3376.38</v>
      </c>
      <c r="P191" s="60"/>
      <c r="Q191" s="61">
        <v>113.66</v>
      </c>
    </row>
    <row r="192" spans="1:17">
      <c r="A192" s="151" t="s">
        <v>95</v>
      </c>
      <c r="B192" s="152"/>
      <c r="C192" s="152"/>
      <c r="D192" s="152"/>
      <c r="E192" s="152"/>
      <c r="F192" s="152"/>
      <c r="G192" s="152"/>
      <c r="H192" s="152"/>
      <c r="I192" s="152"/>
      <c r="J192" s="61">
        <v>34674.589999999997</v>
      </c>
      <c r="K192" s="60"/>
      <c r="L192" s="60"/>
      <c r="M192" s="60"/>
      <c r="N192" s="60"/>
      <c r="O192" s="60"/>
      <c r="P192" s="60"/>
      <c r="Q192" s="60"/>
    </row>
    <row r="193" spans="1:17">
      <c r="A193" s="151" t="s">
        <v>94</v>
      </c>
      <c r="B193" s="152"/>
      <c r="C193" s="152"/>
      <c r="D193" s="152"/>
      <c r="E193" s="152"/>
      <c r="F193" s="152"/>
      <c r="G193" s="152"/>
      <c r="H193" s="152"/>
      <c r="I193" s="152"/>
      <c r="J193" s="61">
        <v>20074.87</v>
      </c>
      <c r="K193" s="60"/>
      <c r="L193" s="60"/>
      <c r="M193" s="60"/>
      <c r="N193" s="60"/>
      <c r="O193" s="60"/>
      <c r="P193" s="60"/>
      <c r="Q193" s="60"/>
    </row>
    <row r="194" spans="1:17">
      <c r="A194" s="153" t="s">
        <v>93</v>
      </c>
      <c r="B194" s="152"/>
      <c r="C194" s="152"/>
      <c r="D194" s="152"/>
      <c r="E194" s="152"/>
      <c r="F194" s="152"/>
      <c r="G194" s="152"/>
      <c r="H194" s="152"/>
      <c r="I194" s="152"/>
      <c r="J194" s="60"/>
      <c r="K194" s="60"/>
      <c r="L194" s="60"/>
      <c r="M194" s="60"/>
      <c r="N194" s="60"/>
      <c r="O194" s="60"/>
      <c r="P194" s="60"/>
      <c r="Q194" s="60"/>
    </row>
    <row r="195" spans="1:17">
      <c r="A195" s="151" t="s">
        <v>92</v>
      </c>
      <c r="B195" s="152"/>
      <c r="C195" s="152"/>
      <c r="D195" s="152"/>
      <c r="E195" s="152"/>
      <c r="F195" s="152"/>
      <c r="G195" s="152"/>
      <c r="H195" s="152"/>
      <c r="I195" s="152"/>
      <c r="J195" s="61">
        <v>3033.74</v>
      </c>
      <c r="K195" s="60"/>
      <c r="L195" s="60"/>
      <c r="M195" s="60"/>
      <c r="N195" s="60"/>
      <c r="O195" s="61">
        <v>171.92</v>
      </c>
      <c r="P195" s="60"/>
      <c r="Q195" s="60"/>
    </row>
    <row r="196" spans="1:17">
      <c r="A196" s="151" t="s">
        <v>91</v>
      </c>
      <c r="B196" s="152"/>
      <c r="C196" s="152"/>
      <c r="D196" s="152"/>
      <c r="E196" s="152"/>
      <c r="F196" s="152"/>
      <c r="G196" s="152"/>
      <c r="H196" s="152"/>
      <c r="I196" s="152"/>
      <c r="J196" s="61">
        <v>271.08</v>
      </c>
      <c r="K196" s="60"/>
      <c r="L196" s="60"/>
      <c r="M196" s="60"/>
      <c r="N196" s="60"/>
      <c r="O196" s="61">
        <v>5.5</v>
      </c>
      <c r="P196" s="60"/>
      <c r="Q196" s="61">
        <v>1.33</v>
      </c>
    </row>
    <row r="197" spans="1:17">
      <c r="A197" s="151" t="s">
        <v>90</v>
      </c>
      <c r="B197" s="152"/>
      <c r="C197" s="152"/>
      <c r="D197" s="152"/>
      <c r="E197" s="152"/>
      <c r="F197" s="152"/>
      <c r="G197" s="152"/>
      <c r="H197" s="152"/>
      <c r="I197" s="152"/>
      <c r="J197" s="61">
        <v>13147.3</v>
      </c>
      <c r="K197" s="60"/>
      <c r="L197" s="60"/>
      <c r="M197" s="60"/>
      <c r="N197" s="60"/>
      <c r="O197" s="61">
        <v>138.96</v>
      </c>
      <c r="P197" s="60"/>
      <c r="Q197" s="61">
        <v>4.92</v>
      </c>
    </row>
    <row r="198" spans="1:17">
      <c r="A198" s="151" t="s">
        <v>89</v>
      </c>
      <c r="B198" s="152"/>
      <c r="C198" s="152"/>
      <c r="D198" s="152"/>
      <c r="E198" s="152"/>
      <c r="F198" s="152"/>
      <c r="G198" s="152"/>
      <c r="H198" s="152"/>
      <c r="I198" s="152"/>
      <c r="J198" s="61">
        <v>89652.12</v>
      </c>
      <c r="K198" s="60"/>
      <c r="L198" s="60"/>
      <c r="M198" s="60"/>
      <c r="N198" s="60"/>
      <c r="O198" s="61">
        <v>535.89</v>
      </c>
      <c r="P198" s="60"/>
      <c r="Q198" s="61">
        <v>31.82</v>
      </c>
    </row>
    <row r="199" spans="1:17">
      <c r="A199" s="151" t="s">
        <v>88</v>
      </c>
      <c r="B199" s="152"/>
      <c r="C199" s="152"/>
      <c r="D199" s="152"/>
      <c r="E199" s="152"/>
      <c r="F199" s="152"/>
      <c r="G199" s="152"/>
      <c r="H199" s="152"/>
      <c r="I199" s="152"/>
      <c r="J199" s="61">
        <v>154703.47</v>
      </c>
      <c r="K199" s="60"/>
      <c r="L199" s="60"/>
      <c r="M199" s="60"/>
      <c r="N199" s="60"/>
      <c r="O199" s="61">
        <v>693.22</v>
      </c>
      <c r="P199" s="60"/>
      <c r="Q199" s="61">
        <v>9.0399999999999991</v>
      </c>
    </row>
    <row r="200" spans="1:17">
      <c r="A200" s="151" t="s">
        <v>87</v>
      </c>
      <c r="B200" s="152"/>
      <c r="C200" s="152"/>
      <c r="D200" s="152"/>
      <c r="E200" s="152"/>
      <c r="F200" s="152"/>
      <c r="G200" s="152"/>
      <c r="H200" s="152"/>
      <c r="I200" s="152"/>
      <c r="J200" s="61">
        <v>160028.15</v>
      </c>
      <c r="K200" s="60"/>
      <c r="L200" s="60"/>
      <c r="M200" s="60"/>
      <c r="N200" s="60"/>
      <c r="O200" s="61">
        <v>668.66</v>
      </c>
      <c r="P200" s="60"/>
      <c r="Q200" s="61">
        <v>53.04</v>
      </c>
    </row>
    <row r="201" spans="1:17">
      <c r="A201" s="151" t="s">
        <v>86</v>
      </c>
      <c r="B201" s="152"/>
      <c r="C201" s="152"/>
      <c r="D201" s="152"/>
      <c r="E201" s="152"/>
      <c r="F201" s="152"/>
      <c r="G201" s="152"/>
      <c r="H201" s="152"/>
      <c r="I201" s="152"/>
      <c r="J201" s="61">
        <v>16767.37</v>
      </c>
      <c r="K201" s="60"/>
      <c r="L201" s="60"/>
      <c r="M201" s="60"/>
      <c r="N201" s="60"/>
      <c r="O201" s="61">
        <v>89.12</v>
      </c>
      <c r="P201" s="60"/>
      <c r="Q201" s="61">
        <v>2.0699999999999998</v>
      </c>
    </row>
    <row r="202" spans="1:17">
      <c r="A202" s="151" t="s">
        <v>85</v>
      </c>
      <c r="B202" s="152"/>
      <c r="C202" s="152"/>
      <c r="D202" s="152"/>
      <c r="E202" s="152"/>
      <c r="F202" s="152"/>
      <c r="G202" s="152"/>
      <c r="H202" s="152"/>
      <c r="I202" s="152"/>
      <c r="J202" s="61">
        <v>1032.06</v>
      </c>
      <c r="K202" s="60"/>
      <c r="L202" s="60"/>
      <c r="M202" s="60"/>
      <c r="N202" s="60"/>
      <c r="O202" s="61">
        <v>14.52</v>
      </c>
      <c r="P202" s="60"/>
      <c r="Q202" s="61">
        <v>0.16</v>
      </c>
    </row>
    <row r="203" spans="1:17">
      <c r="A203" s="151" t="s">
        <v>84</v>
      </c>
      <c r="B203" s="152"/>
      <c r="C203" s="152"/>
      <c r="D203" s="152"/>
      <c r="E203" s="152"/>
      <c r="F203" s="152"/>
      <c r="G203" s="152"/>
      <c r="H203" s="152"/>
      <c r="I203" s="152"/>
      <c r="J203" s="61">
        <v>43089.8</v>
      </c>
      <c r="K203" s="60"/>
      <c r="L203" s="60"/>
      <c r="M203" s="60"/>
      <c r="N203" s="60"/>
      <c r="O203" s="61">
        <v>1045.23</v>
      </c>
      <c r="P203" s="60"/>
      <c r="Q203" s="61">
        <v>10.4</v>
      </c>
    </row>
    <row r="204" spans="1:17">
      <c r="A204" s="151" t="s">
        <v>83</v>
      </c>
      <c r="B204" s="152"/>
      <c r="C204" s="152"/>
      <c r="D204" s="152"/>
      <c r="E204" s="152"/>
      <c r="F204" s="152"/>
      <c r="G204" s="152"/>
      <c r="H204" s="152"/>
      <c r="I204" s="152"/>
      <c r="J204" s="61">
        <v>3912</v>
      </c>
      <c r="K204" s="60"/>
      <c r="L204" s="60"/>
      <c r="M204" s="60"/>
      <c r="N204" s="60"/>
      <c r="O204" s="61">
        <v>13.36</v>
      </c>
      <c r="P204" s="60"/>
      <c r="Q204" s="61">
        <v>0.88</v>
      </c>
    </row>
    <row r="205" spans="1:17">
      <c r="A205" s="151" t="s">
        <v>82</v>
      </c>
      <c r="B205" s="152"/>
      <c r="C205" s="152"/>
      <c r="D205" s="152"/>
      <c r="E205" s="152"/>
      <c r="F205" s="152"/>
      <c r="G205" s="152"/>
      <c r="H205" s="152"/>
      <c r="I205" s="152"/>
      <c r="J205" s="61">
        <v>485637.09</v>
      </c>
      <c r="K205" s="60"/>
      <c r="L205" s="60"/>
      <c r="M205" s="60"/>
      <c r="N205" s="60"/>
      <c r="O205" s="61">
        <v>3376.38</v>
      </c>
      <c r="P205" s="60"/>
      <c r="Q205" s="61">
        <v>113.66</v>
      </c>
    </row>
    <row r="206" spans="1:17">
      <c r="A206" s="151" t="s">
        <v>81</v>
      </c>
      <c r="B206" s="152"/>
      <c r="C206" s="152"/>
      <c r="D206" s="152"/>
      <c r="E206" s="152"/>
      <c r="F206" s="152"/>
      <c r="G206" s="152"/>
      <c r="H206" s="152"/>
      <c r="I206" s="152"/>
      <c r="J206" s="60"/>
      <c r="K206" s="60"/>
      <c r="L206" s="60"/>
      <c r="M206" s="60"/>
      <c r="N206" s="60"/>
      <c r="O206" s="60"/>
      <c r="P206" s="60"/>
      <c r="Q206" s="60"/>
    </row>
    <row r="207" spans="1:17">
      <c r="A207" s="151" t="s">
        <v>80</v>
      </c>
      <c r="B207" s="152"/>
      <c r="C207" s="152"/>
      <c r="D207" s="152"/>
      <c r="E207" s="152"/>
      <c r="F207" s="152"/>
      <c r="G207" s="152"/>
      <c r="H207" s="152"/>
      <c r="I207" s="152"/>
      <c r="J207" s="61">
        <v>389380.72</v>
      </c>
      <c r="K207" s="60"/>
      <c r="L207" s="60"/>
      <c r="M207" s="60"/>
      <c r="N207" s="60"/>
      <c r="O207" s="60"/>
      <c r="P207" s="60"/>
      <c r="Q207" s="60"/>
    </row>
    <row r="208" spans="1:17">
      <c r="A208" s="151" t="s">
        <v>79</v>
      </c>
      <c r="B208" s="152"/>
      <c r="C208" s="152"/>
      <c r="D208" s="152"/>
      <c r="E208" s="152"/>
      <c r="F208" s="152"/>
      <c r="G208" s="152"/>
      <c r="H208" s="152"/>
      <c r="I208" s="152"/>
      <c r="J208" s="61">
        <v>11770.05</v>
      </c>
      <c r="K208" s="60"/>
      <c r="L208" s="60"/>
      <c r="M208" s="60"/>
      <c r="N208" s="60"/>
      <c r="O208" s="60"/>
      <c r="P208" s="60"/>
      <c r="Q208" s="60"/>
    </row>
    <row r="209" spans="1:17">
      <c r="A209" s="151" t="s">
        <v>78</v>
      </c>
      <c r="B209" s="152"/>
      <c r="C209" s="152"/>
      <c r="D209" s="152"/>
      <c r="E209" s="152"/>
      <c r="F209" s="152"/>
      <c r="G209" s="152"/>
      <c r="H209" s="152"/>
      <c r="I209" s="152"/>
      <c r="J209" s="61">
        <v>31213.8</v>
      </c>
      <c r="K209" s="60"/>
      <c r="L209" s="60"/>
      <c r="M209" s="60"/>
      <c r="N209" s="60"/>
      <c r="O209" s="60"/>
      <c r="P209" s="60"/>
      <c r="Q209" s="60"/>
    </row>
    <row r="210" spans="1:17">
      <c r="A210" s="151" t="s">
        <v>77</v>
      </c>
      <c r="B210" s="152"/>
      <c r="C210" s="152"/>
      <c r="D210" s="152"/>
      <c r="E210" s="152"/>
      <c r="F210" s="152"/>
      <c r="G210" s="152"/>
      <c r="H210" s="152"/>
      <c r="I210" s="152"/>
      <c r="J210" s="61">
        <v>34674.589999999997</v>
      </c>
      <c r="K210" s="60"/>
      <c r="L210" s="60"/>
      <c r="M210" s="60"/>
      <c r="N210" s="60"/>
      <c r="O210" s="60"/>
      <c r="P210" s="60"/>
      <c r="Q210" s="60"/>
    </row>
    <row r="211" spans="1:17">
      <c r="A211" s="151" t="s">
        <v>76</v>
      </c>
      <c r="B211" s="152"/>
      <c r="C211" s="152"/>
      <c r="D211" s="152"/>
      <c r="E211" s="152"/>
      <c r="F211" s="152"/>
      <c r="G211" s="152"/>
      <c r="H211" s="152"/>
      <c r="I211" s="152"/>
      <c r="J211" s="61">
        <v>20074.87</v>
      </c>
      <c r="K211" s="60"/>
      <c r="L211" s="60"/>
      <c r="M211" s="60"/>
      <c r="N211" s="60"/>
      <c r="O211" s="60"/>
      <c r="P211" s="60"/>
      <c r="Q211" s="60"/>
    </row>
    <row r="212" spans="1:17">
      <c r="A212" s="153" t="s">
        <v>549</v>
      </c>
      <c r="B212" s="152"/>
      <c r="C212" s="152"/>
      <c r="D212" s="152"/>
      <c r="E212" s="152"/>
      <c r="F212" s="152"/>
      <c r="G212" s="152"/>
      <c r="H212" s="152"/>
      <c r="I212" s="152"/>
      <c r="J212" s="59">
        <v>485637.09</v>
      </c>
      <c r="K212" s="60"/>
      <c r="L212" s="60"/>
      <c r="M212" s="60"/>
      <c r="N212" s="60"/>
      <c r="O212" s="59">
        <v>3376.38</v>
      </c>
      <c r="P212" s="60"/>
      <c r="Q212" s="59">
        <v>113.66</v>
      </c>
    </row>
    <row r="213" spans="1:17">
      <c r="A213" s="158" t="s">
        <v>553</v>
      </c>
      <c r="B213" s="159"/>
      <c r="C213" s="159"/>
      <c r="D213" s="159"/>
      <c r="E213" s="159"/>
      <c r="F213" s="159"/>
      <c r="G213" s="159"/>
      <c r="H213" s="159"/>
      <c r="I213" s="160"/>
      <c r="J213" s="106">
        <f>J212/86.28*75.29</f>
        <v>423778.58722878998</v>
      </c>
      <c r="K213" s="107">
        <f>K191/86.28*75.29</f>
        <v>25949.098161798796</v>
      </c>
      <c r="L213" s="107">
        <f t="shared" ref="L213:Q213" si="0">L191/86.28*75.29</f>
        <v>10270.82828581363</v>
      </c>
      <c r="M213" s="107">
        <f t="shared" si="0"/>
        <v>1288.8133124710246</v>
      </c>
      <c r="N213" s="107"/>
      <c r="O213" s="107">
        <f t="shared" si="0"/>
        <v>2946.3102712100144</v>
      </c>
      <c r="P213" s="107"/>
      <c r="Q213" s="107">
        <f t="shared" si="0"/>
        <v>99.182445526193789</v>
      </c>
    </row>
    <row r="214" spans="1:17"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</row>
    <row r="215" spans="1:17"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1:17">
      <c r="A216" s="146" t="s">
        <v>74</v>
      </c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</row>
    <row r="217" spans="1:17">
      <c r="A217" s="148" t="s">
        <v>72</v>
      </c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</row>
    <row r="218" spans="1:17"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</row>
    <row r="219" spans="1:17">
      <c r="A219" s="146" t="s">
        <v>73</v>
      </c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</row>
    <row r="220" spans="1:17">
      <c r="A220" s="148" t="s">
        <v>72</v>
      </c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</row>
    <row r="221" spans="1:17"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</row>
    <row r="222" spans="1:17"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1:17"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17">
      <c r="A224" s="146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</row>
    <row r="225" spans="1:17">
      <c r="A225" s="148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</row>
    <row r="226" spans="1:17"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</row>
    <row r="227" spans="1:17">
      <c r="A227" s="146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</row>
    <row r="228" spans="1:17"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</row>
    <row r="229" spans="1:17"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1:17"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>
      <c r="A232" s="146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</row>
    <row r="233" spans="1:17">
      <c r="A233" s="148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</row>
    <row r="234" spans="1:17"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</row>
    <row r="235" spans="1:17">
      <c r="A235" s="146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</row>
    <row r="236" spans="1:17"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1:17"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>
      <c r="A240" s="146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</row>
    <row r="241" spans="1:17">
      <c r="A241" s="148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</row>
    <row r="242" spans="1:17"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1:17">
      <c r="A243" s="146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</row>
    <row r="244" spans="1:17"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</row>
    <row r="245" spans="1:17"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>
      <c r="A246" s="146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</row>
    <row r="247" spans="1:17">
      <c r="A247" s="148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</row>
    <row r="248" spans="1:17"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1:17">
      <c r="A249" s="146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</row>
    <row r="250" spans="1:17">
      <c r="A250" s="148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</row>
    <row r="251" spans="1:17"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1:17"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>
      <c r="A256"/>
      <c r="B256"/>
      <c r="C256"/>
      <c r="D256"/>
      <c r="E256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1:17">
      <c r="A257"/>
      <c r="B257"/>
      <c r="C257"/>
      <c r="D257"/>
      <c r="E257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1:17">
      <c r="A258"/>
      <c r="B258"/>
      <c r="C258"/>
      <c r="D258"/>
      <c r="E2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1:17">
      <c r="A259"/>
      <c r="B259"/>
      <c r="C259"/>
      <c r="D259"/>
      <c r="E259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1:17">
      <c r="A260"/>
      <c r="B260"/>
      <c r="C260"/>
      <c r="D260"/>
      <c r="E260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1:17">
      <c r="A261"/>
      <c r="B261"/>
      <c r="C261"/>
      <c r="D261"/>
      <c r="E261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1:17">
      <c r="A262"/>
      <c r="B262"/>
      <c r="C262"/>
      <c r="D262"/>
      <c r="E262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1:17">
      <c r="A263"/>
      <c r="B263"/>
      <c r="C263"/>
      <c r="D263"/>
      <c r="E263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1:17">
      <c r="A264"/>
      <c r="B264"/>
      <c r="C264"/>
      <c r="D264"/>
      <c r="E264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1:17">
      <c r="A265"/>
      <c r="B265"/>
      <c r="C265"/>
      <c r="D265"/>
      <c r="E265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1:17">
      <c r="A266"/>
      <c r="B266"/>
      <c r="C266"/>
      <c r="D266"/>
      <c r="E266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1:17">
      <c r="A267"/>
      <c r="B267"/>
      <c r="C267"/>
      <c r="D267"/>
      <c r="E267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</row>
    <row r="268" spans="1:17">
      <c r="A268"/>
      <c r="B268"/>
      <c r="C268"/>
      <c r="D268"/>
      <c r="E26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1:17">
      <c r="A269"/>
      <c r="B269"/>
      <c r="C269"/>
      <c r="D269"/>
      <c r="E269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1:17">
      <c r="A270"/>
      <c r="B270"/>
      <c r="C270"/>
      <c r="D270"/>
      <c r="E270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1:17">
      <c r="A271"/>
      <c r="B271"/>
      <c r="C271"/>
      <c r="D271"/>
      <c r="E271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</row>
    <row r="272" spans="1:17">
      <c r="A272"/>
      <c r="B272"/>
      <c r="C272"/>
      <c r="D272"/>
      <c r="E272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1:17">
      <c r="A273"/>
      <c r="B273"/>
      <c r="C273"/>
      <c r="D273"/>
      <c r="E273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</row>
    <row r="274" spans="1:17">
      <c r="A274"/>
      <c r="B274"/>
      <c r="C274"/>
      <c r="D274"/>
      <c r="E274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</row>
    <row r="275" spans="1:17">
      <c r="A275"/>
      <c r="B275"/>
      <c r="C275"/>
      <c r="D275"/>
      <c r="E275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1:17">
      <c r="A276"/>
      <c r="B276"/>
      <c r="C276"/>
      <c r="D276"/>
      <c r="E276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1:17">
      <c r="A277"/>
      <c r="B277"/>
      <c r="C277"/>
      <c r="D277"/>
      <c r="E277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1:17">
      <c r="A278"/>
      <c r="B278"/>
      <c r="C278"/>
      <c r="D278"/>
      <c r="E27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</row>
    <row r="279" spans="1:17">
      <c r="A279"/>
      <c r="B279"/>
      <c r="C279"/>
      <c r="D279"/>
      <c r="E279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1:17">
      <c r="A280"/>
      <c r="B280"/>
      <c r="C280"/>
      <c r="D280"/>
      <c r="E280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1:17">
      <c r="A281"/>
      <c r="B281"/>
      <c r="C281"/>
      <c r="D281"/>
      <c r="E281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1:17">
      <c r="A282"/>
      <c r="B282"/>
      <c r="C282"/>
      <c r="D282"/>
      <c r="E282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1:17">
      <c r="A283"/>
      <c r="B283"/>
      <c r="C283"/>
      <c r="D283"/>
      <c r="E283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1:17">
      <c r="A284"/>
      <c r="B284"/>
      <c r="C284"/>
      <c r="D284"/>
      <c r="E284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</row>
    <row r="285" spans="1:17">
      <c r="A285"/>
      <c r="B285"/>
      <c r="C285"/>
      <c r="D285"/>
      <c r="E285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1:17">
      <c r="A286"/>
      <c r="B286"/>
      <c r="C286"/>
      <c r="D286"/>
      <c r="E286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1:17">
      <c r="A287"/>
      <c r="B287"/>
      <c r="C287"/>
      <c r="D287"/>
      <c r="E287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1:17">
      <c r="A288"/>
      <c r="B288"/>
      <c r="C288"/>
      <c r="D288"/>
      <c r="E28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1:17">
      <c r="A289"/>
      <c r="B289"/>
      <c r="C289"/>
      <c r="D289"/>
      <c r="E289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1:17">
      <c r="A290"/>
      <c r="B290"/>
      <c r="C290"/>
      <c r="D290"/>
      <c r="E290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1:17">
      <c r="A291"/>
      <c r="B291"/>
      <c r="C291"/>
      <c r="D291"/>
      <c r="E291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1:17">
      <c r="A292"/>
      <c r="B292"/>
      <c r="C292"/>
      <c r="D292"/>
      <c r="E292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1:17">
      <c r="A293"/>
      <c r="B293"/>
      <c r="C293"/>
      <c r="D293"/>
      <c r="E293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1:17">
      <c r="A294"/>
      <c r="B294"/>
      <c r="C294"/>
      <c r="D294"/>
      <c r="E294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1:17">
      <c r="A295"/>
      <c r="B295"/>
      <c r="C295"/>
      <c r="D295"/>
      <c r="E295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1:17">
      <c r="A296"/>
      <c r="B296"/>
      <c r="C296"/>
      <c r="D296"/>
      <c r="E296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1:17">
      <c r="A297"/>
      <c r="B297"/>
      <c r="C297"/>
      <c r="D297"/>
      <c r="E297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1:17">
      <c r="A298"/>
      <c r="B298"/>
      <c r="C298"/>
      <c r="D298"/>
      <c r="E29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1:17">
      <c r="A299"/>
      <c r="B299"/>
      <c r="C299"/>
      <c r="D299"/>
      <c r="E299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1:17">
      <c r="A300"/>
      <c r="B300"/>
      <c r="C300"/>
      <c r="D300"/>
      <c r="E300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1:17">
      <c r="A301"/>
      <c r="B301"/>
      <c r="C301"/>
      <c r="D301"/>
      <c r="E301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1:17">
      <c r="A302"/>
      <c r="B302"/>
      <c r="C302"/>
      <c r="D302"/>
      <c r="E302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1:17">
      <c r="A303"/>
      <c r="B303"/>
      <c r="C303"/>
      <c r="D303"/>
      <c r="E303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1:17">
      <c r="A304"/>
      <c r="B304"/>
      <c r="C304"/>
      <c r="D304"/>
      <c r="E304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1:17">
      <c r="A305"/>
      <c r="B305"/>
      <c r="C305"/>
      <c r="D305"/>
      <c r="E305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1:17">
      <c r="A306"/>
      <c r="B306"/>
      <c r="C306"/>
      <c r="D306"/>
      <c r="E306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1:17">
      <c r="A307"/>
      <c r="B307"/>
      <c r="C307"/>
      <c r="D307"/>
      <c r="E307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1:17">
      <c r="A308"/>
      <c r="B308"/>
      <c r="C308"/>
      <c r="D308"/>
      <c r="E30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1:17">
      <c r="A309"/>
      <c r="B309"/>
      <c r="C309"/>
      <c r="D309"/>
      <c r="E309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1:17">
      <c r="A310"/>
      <c r="B310"/>
      <c r="C310"/>
      <c r="D310"/>
      <c r="E310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1:17">
      <c r="A311"/>
      <c r="B311"/>
      <c r="C311"/>
      <c r="D311"/>
      <c r="E311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1:17">
      <c r="A312"/>
      <c r="B312"/>
      <c r="C312"/>
      <c r="D312"/>
      <c r="E312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1:17">
      <c r="A313"/>
      <c r="B313"/>
      <c r="C313"/>
      <c r="D313"/>
      <c r="E313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</row>
    <row r="314" spans="1:17">
      <c r="A314"/>
      <c r="B314"/>
      <c r="C314"/>
      <c r="D314"/>
      <c r="E314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1:17">
      <c r="A315"/>
      <c r="B315"/>
      <c r="C315"/>
      <c r="D315"/>
      <c r="E315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1:17">
      <c r="A316"/>
      <c r="B316"/>
      <c r="C316"/>
      <c r="D316"/>
      <c r="E316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1:17">
      <c r="A317"/>
      <c r="B317"/>
      <c r="C317"/>
      <c r="D317"/>
      <c r="E317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1:17">
      <c r="A318"/>
      <c r="B318"/>
      <c r="C318"/>
      <c r="D318"/>
      <c r="E31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1:17">
      <c r="A319"/>
      <c r="B319"/>
      <c r="C319"/>
      <c r="D319"/>
      <c r="E319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1:17">
      <c r="A320"/>
      <c r="B320"/>
      <c r="C320"/>
      <c r="D320"/>
      <c r="E320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1:17">
      <c r="A321"/>
      <c r="B321"/>
      <c r="C321"/>
      <c r="D321"/>
      <c r="E321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1:17">
      <c r="A322"/>
      <c r="B322"/>
      <c r="C322"/>
      <c r="D322"/>
      <c r="E322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1:17">
      <c r="A323"/>
      <c r="B323"/>
      <c r="C323"/>
      <c r="D323"/>
      <c r="E323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1:17">
      <c r="A324"/>
      <c r="B324"/>
      <c r="C324"/>
      <c r="D324"/>
      <c r="E324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1:17">
      <c r="A325"/>
      <c r="B325"/>
      <c r="C325"/>
      <c r="D325"/>
      <c r="E325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1:17">
      <c r="A326"/>
      <c r="B326"/>
      <c r="C326"/>
      <c r="D326"/>
      <c r="E326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1:17">
      <c r="A327"/>
      <c r="B327"/>
      <c r="C327"/>
      <c r="D327"/>
      <c r="E327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1:17">
      <c r="A328"/>
      <c r="B328"/>
      <c r="C328"/>
      <c r="D328"/>
      <c r="E32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1:17">
      <c r="A329"/>
      <c r="B329"/>
      <c r="C329"/>
      <c r="D329"/>
      <c r="E329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1:17">
      <c r="A330"/>
      <c r="B330"/>
      <c r="C330"/>
      <c r="D330"/>
      <c r="E330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1:17">
      <c r="A331"/>
      <c r="B331"/>
      <c r="C331"/>
      <c r="D331"/>
      <c r="E331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1:17">
      <c r="A332"/>
      <c r="B332"/>
      <c r="C332"/>
      <c r="D332"/>
      <c r="E332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1:17">
      <c r="A333"/>
      <c r="B333"/>
      <c r="C333"/>
      <c r="D333"/>
      <c r="E333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1:17">
      <c r="A334"/>
      <c r="B334"/>
      <c r="C334"/>
      <c r="D334"/>
      <c r="E334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1:17">
      <c r="A335"/>
      <c r="B335"/>
      <c r="C335"/>
      <c r="D335"/>
      <c r="E335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1:17">
      <c r="A336"/>
      <c r="B336"/>
      <c r="C336"/>
      <c r="D336"/>
      <c r="E336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1:17">
      <c r="A337"/>
      <c r="B337"/>
      <c r="C337"/>
      <c r="D337"/>
      <c r="E337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1:17">
      <c r="A338"/>
      <c r="B338"/>
      <c r="C338"/>
      <c r="D338"/>
      <c r="E33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1:17">
      <c r="A339"/>
      <c r="B339"/>
      <c r="C339"/>
      <c r="D339"/>
      <c r="E339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1:17">
      <c r="A340"/>
      <c r="B340"/>
      <c r="C340"/>
      <c r="D340"/>
      <c r="E340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1:17">
      <c r="A341"/>
      <c r="B341"/>
      <c r="C341"/>
      <c r="D341"/>
      <c r="E341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1:17">
      <c r="A342"/>
      <c r="B342"/>
      <c r="C342"/>
      <c r="D342"/>
      <c r="E342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1:17">
      <c r="A343"/>
      <c r="B343"/>
      <c r="C343"/>
      <c r="D343"/>
      <c r="E343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1:17">
      <c r="A344"/>
      <c r="B344"/>
      <c r="C344"/>
      <c r="D344"/>
      <c r="E344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1:17">
      <c r="A345"/>
      <c r="B345"/>
      <c r="C345"/>
      <c r="D345"/>
      <c r="E345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1:17">
      <c r="A346"/>
      <c r="B346"/>
      <c r="C346"/>
      <c r="D346"/>
      <c r="E346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1:17">
      <c r="A347"/>
      <c r="B347"/>
      <c r="C347"/>
      <c r="D347"/>
      <c r="E347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1:17">
      <c r="A348"/>
      <c r="B348"/>
      <c r="C348"/>
      <c r="D348"/>
      <c r="E34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1:17">
      <c r="A349"/>
      <c r="B349"/>
      <c r="C349"/>
      <c r="D349"/>
      <c r="E349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1:17">
      <c r="A350"/>
      <c r="B350"/>
      <c r="C350"/>
      <c r="D350"/>
      <c r="E350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1:17">
      <c r="A351"/>
      <c r="B351"/>
      <c r="C351"/>
      <c r="D351"/>
      <c r="E351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1:17">
      <c r="A352"/>
      <c r="B352"/>
      <c r="C352"/>
      <c r="D352"/>
      <c r="E352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1:17">
      <c r="A353"/>
      <c r="B353"/>
      <c r="C353"/>
      <c r="D353"/>
      <c r="E353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1:17">
      <c r="A354"/>
      <c r="B354"/>
      <c r="C354"/>
      <c r="D354"/>
      <c r="E354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1:17">
      <c r="A355"/>
      <c r="B355"/>
      <c r="C355"/>
      <c r="D355"/>
      <c r="E355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1:17">
      <c r="A356"/>
      <c r="B356"/>
      <c r="C356"/>
      <c r="D356"/>
      <c r="E356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1:17">
      <c r="A357"/>
      <c r="B357"/>
      <c r="C357"/>
      <c r="D357"/>
      <c r="E357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1:17">
      <c r="A358"/>
      <c r="B358"/>
      <c r="C358"/>
      <c r="D358"/>
      <c r="E3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1:17">
      <c r="A359"/>
      <c r="B359"/>
      <c r="C359"/>
      <c r="D359"/>
      <c r="E359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1:17">
      <c r="A360"/>
      <c r="B360"/>
      <c r="C360"/>
      <c r="D360"/>
      <c r="E360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1:17">
      <c r="A361"/>
      <c r="B361"/>
      <c r="C361"/>
      <c r="D361"/>
      <c r="E361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1:17">
      <c r="A362"/>
      <c r="B362"/>
      <c r="C362"/>
      <c r="D362"/>
      <c r="E362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1:17">
      <c r="A363"/>
      <c r="B363"/>
      <c r="C363"/>
      <c r="D363"/>
      <c r="E363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1:17">
      <c r="A364"/>
      <c r="B364"/>
      <c r="C364"/>
      <c r="D364"/>
      <c r="E364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1:17">
      <c r="A365"/>
      <c r="B365"/>
      <c r="C365"/>
      <c r="D365"/>
      <c r="E365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1:17">
      <c r="A366"/>
      <c r="B366"/>
      <c r="C366"/>
      <c r="D366"/>
      <c r="E366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1:17">
      <c r="A367"/>
      <c r="B367"/>
      <c r="C367"/>
      <c r="D367"/>
      <c r="E367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1:17">
      <c r="A368"/>
      <c r="B368"/>
      <c r="C368"/>
      <c r="D368"/>
      <c r="E36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1:17">
      <c r="A369"/>
      <c r="B369"/>
      <c r="C369"/>
      <c r="D369"/>
      <c r="E369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1:17">
      <c r="A370"/>
      <c r="B370"/>
      <c r="C370"/>
      <c r="D370"/>
      <c r="E370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1:17">
      <c r="A371"/>
      <c r="B371"/>
      <c r="C371"/>
      <c r="D371"/>
      <c r="E371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1:17">
      <c r="A372"/>
      <c r="B372"/>
      <c r="C372"/>
      <c r="D372"/>
      <c r="E372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1:17">
      <c r="A373"/>
      <c r="B373"/>
      <c r="C373"/>
      <c r="D373"/>
      <c r="E373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1:17">
      <c r="A374"/>
      <c r="B374"/>
      <c r="C374"/>
      <c r="D374"/>
      <c r="E374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1:17">
      <c r="A375"/>
      <c r="B375"/>
      <c r="C375"/>
      <c r="D375"/>
      <c r="E375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1:17">
      <c r="A376"/>
      <c r="B376"/>
      <c r="C376"/>
      <c r="D376"/>
      <c r="E376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1:17">
      <c r="A377"/>
      <c r="B377"/>
      <c r="C377"/>
      <c r="D377"/>
      <c r="E377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1:17">
      <c r="A378"/>
      <c r="B378"/>
      <c r="C378"/>
      <c r="D378"/>
      <c r="E37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1:17">
      <c r="A379"/>
      <c r="B379"/>
      <c r="C379"/>
      <c r="D379"/>
      <c r="E379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1:17">
      <c r="A380"/>
      <c r="B380"/>
      <c r="C380"/>
      <c r="D380"/>
      <c r="E380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1:17">
      <c r="A381"/>
      <c r="B381"/>
      <c r="C381"/>
      <c r="D381"/>
      <c r="E381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1:17">
      <c r="A382"/>
      <c r="B382"/>
      <c r="C382"/>
      <c r="D382"/>
      <c r="E382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1:17">
      <c r="A383"/>
      <c r="B383"/>
      <c r="C383"/>
      <c r="D383"/>
      <c r="E383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1:17">
      <c r="A384"/>
      <c r="B384"/>
      <c r="C384"/>
      <c r="D384"/>
      <c r="E384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1:17">
      <c r="A385"/>
      <c r="B385"/>
      <c r="C385"/>
      <c r="D385"/>
      <c r="E385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1:17">
      <c r="A386"/>
      <c r="B386"/>
      <c r="C386"/>
      <c r="D386"/>
      <c r="E386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1:17">
      <c r="A387"/>
      <c r="B387"/>
      <c r="C387"/>
      <c r="D387"/>
      <c r="E387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1:17">
      <c r="A388"/>
      <c r="B388"/>
      <c r="C388"/>
      <c r="D388"/>
      <c r="E38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1:17">
      <c r="A389"/>
      <c r="B389"/>
      <c r="C389"/>
      <c r="D389"/>
      <c r="E389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1:17">
      <c r="A390"/>
      <c r="B390"/>
      <c r="C390"/>
      <c r="D390"/>
      <c r="E390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1:17">
      <c r="A391"/>
      <c r="B391"/>
      <c r="C391"/>
      <c r="D391"/>
      <c r="E391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1:17">
      <c r="A392"/>
      <c r="B392"/>
      <c r="C392"/>
      <c r="D392"/>
      <c r="E392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1:17">
      <c r="A393"/>
      <c r="B393"/>
      <c r="C393"/>
      <c r="D393"/>
      <c r="E393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1:17">
      <c r="A394"/>
      <c r="B394"/>
      <c r="C394"/>
      <c r="D394"/>
      <c r="E394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1:17">
      <c r="A395"/>
      <c r="B395"/>
      <c r="C395"/>
      <c r="D395"/>
      <c r="E395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1:17">
      <c r="A396"/>
      <c r="B396"/>
      <c r="C396"/>
      <c r="D396"/>
      <c r="E396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1:17">
      <c r="A397"/>
      <c r="B397"/>
      <c r="C397"/>
      <c r="D397"/>
      <c r="E397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1:17">
      <c r="A398"/>
      <c r="B398"/>
      <c r="C398"/>
      <c r="D398"/>
      <c r="E39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1:17">
      <c r="A399"/>
      <c r="B399"/>
      <c r="C399"/>
      <c r="D399"/>
      <c r="E399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</row>
    <row r="400" spans="1:17">
      <c r="A400"/>
      <c r="B400"/>
      <c r="C400"/>
      <c r="D400"/>
      <c r="E400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1:17">
      <c r="A401"/>
      <c r="B401"/>
      <c r="C401"/>
      <c r="D401"/>
      <c r="E401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1:17">
      <c r="A402"/>
      <c r="B402"/>
      <c r="C402"/>
      <c r="D402"/>
      <c r="E402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1:17">
      <c r="A403"/>
      <c r="B403"/>
      <c r="C403"/>
      <c r="D403"/>
      <c r="E403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1:17">
      <c r="A404"/>
      <c r="B404"/>
      <c r="C404"/>
      <c r="D404"/>
      <c r="E404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1:17">
      <c r="A405"/>
      <c r="B405"/>
      <c r="C405"/>
      <c r="D405"/>
      <c r="E405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1:17">
      <c r="A406"/>
      <c r="B406"/>
      <c r="C406"/>
      <c r="D406"/>
      <c r="E406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1:17">
      <c r="A407"/>
      <c r="B407"/>
      <c r="C407"/>
      <c r="D407"/>
      <c r="E407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1:17">
      <c r="A408"/>
      <c r="B408"/>
      <c r="C408"/>
      <c r="D408"/>
      <c r="E40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1:17">
      <c r="A409"/>
      <c r="B409"/>
      <c r="C409"/>
      <c r="D409"/>
      <c r="E409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1:17">
      <c r="A410"/>
      <c r="B410"/>
      <c r="C410"/>
      <c r="D410"/>
      <c r="E410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1:17">
      <c r="A411"/>
      <c r="B411"/>
      <c r="C411"/>
      <c r="D411"/>
      <c r="E411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1:17">
      <c r="A412"/>
      <c r="B412"/>
      <c r="C412"/>
      <c r="D412"/>
      <c r="E412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1:17">
      <c r="A413"/>
      <c r="B413"/>
      <c r="C413"/>
      <c r="D413"/>
      <c r="E413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1:17">
      <c r="A414"/>
      <c r="B414"/>
      <c r="C414"/>
      <c r="D414"/>
      <c r="E414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1:17">
      <c r="A415"/>
      <c r="B415"/>
      <c r="C415"/>
      <c r="D415"/>
      <c r="E415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</row>
    <row r="416" spans="1:17">
      <c r="A416"/>
      <c r="B416"/>
      <c r="C416"/>
      <c r="D416"/>
      <c r="E416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1:17">
      <c r="A417"/>
      <c r="B417"/>
      <c r="C417"/>
      <c r="D417"/>
      <c r="E417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</row>
    <row r="418" spans="1:17">
      <c r="A418"/>
      <c r="B418"/>
      <c r="C418"/>
      <c r="D418"/>
      <c r="E41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1:17">
      <c r="A419"/>
      <c r="B419"/>
      <c r="C419"/>
      <c r="D419"/>
      <c r="E419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</row>
    <row r="420" spans="1:17">
      <c r="A420"/>
      <c r="B420"/>
      <c r="C420"/>
      <c r="D420"/>
      <c r="E420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</row>
    <row r="421" spans="1:17">
      <c r="A421"/>
      <c r="B421"/>
      <c r="C421"/>
      <c r="D421"/>
      <c r="E421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</row>
    <row r="422" spans="1:17">
      <c r="A422"/>
      <c r="B422"/>
      <c r="C422"/>
      <c r="D422"/>
      <c r="E422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</row>
    <row r="423" spans="1:17">
      <c r="A423"/>
      <c r="B423"/>
      <c r="C423"/>
      <c r="D423"/>
      <c r="E423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1:17">
      <c r="A424"/>
      <c r="B424"/>
      <c r="C424"/>
      <c r="D424"/>
      <c r="E424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</row>
    <row r="425" spans="1:17">
      <c r="A425"/>
      <c r="B425"/>
      <c r="C425"/>
      <c r="D425"/>
      <c r="E425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</row>
    <row r="426" spans="1:17">
      <c r="A426"/>
      <c r="B426"/>
      <c r="C426"/>
      <c r="D426"/>
      <c r="E426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</row>
    <row r="427" spans="1:17">
      <c r="A427"/>
      <c r="B427"/>
      <c r="C427"/>
      <c r="D427"/>
      <c r="E427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</row>
    <row r="428" spans="1:17">
      <c r="A428"/>
      <c r="B428"/>
      <c r="C428"/>
      <c r="D428"/>
      <c r="E42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</row>
    <row r="429" spans="1:17">
      <c r="A429"/>
      <c r="B429"/>
      <c r="C429"/>
      <c r="D429"/>
      <c r="E429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30" spans="1:17">
      <c r="A430"/>
      <c r="B430"/>
      <c r="C430"/>
      <c r="D430"/>
      <c r="E430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</row>
    <row r="431" spans="1:17">
      <c r="A431"/>
      <c r="B431"/>
      <c r="C431"/>
      <c r="D431"/>
      <c r="E431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</row>
    <row r="432" spans="1:17">
      <c r="A432"/>
      <c r="B432"/>
      <c r="C432"/>
      <c r="D432"/>
      <c r="E432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</row>
    <row r="433" spans="1:17">
      <c r="A433"/>
      <c r="B433"/>
      <c r="C433"/>
      <c r="D433"/>
      <c r="E433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</row>
    <row r="434" spans="1:17">
      <c r="A434"/>
      <c r="B434"/>
      <c r="C434"/>
      <c r="D434"/>
      <c r="E434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</row>
    <row r="435" spans="1:17">
      <c r="A435"/>
      <c r="B435"/>
      <c r="C435"/>
      <c r="D435"/>
      <c r="E435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</row>
    <row r="436" spans="1:17">
      <c r="A436"/>
      <c r="B436"/>
      <c r="C436"/>
      <c r="D436"/>
      <c r="E436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</row>
    <row r="437" spans="1:17">
      <c r="A437"/>
      <c r="B437"/>
      <c r="C437"/>
      <c r="D437"/>
      <c r="E437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</row>
    <row r="438" spans="1:17">
      <c r="A438"/>
      <c r="B438"/>
      <c r="C438"/>
      <c r="D438"/>
      <c r="E43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1:17">
      <c r="A439"/>
      <c r="B439"/>
      <c r="C439"/>
      <c r="D439"/>
      <c r="E439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1:17">
      <c r="A440"/>
      <c r="B440"/>
      <c r="C440"/>
      <c r="D440"/>
      <c r="E440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</row>
    <row r="441" spans="1:17">
      <c r="A441"/>
      <c r="B441"/>
      <c r="C441"/>
      <c r="D441"/>
      <c r="E441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</row>
    <row r="442" spans="1:17">
      <c r="A442"/>
      <c r="B442"/>
      <c r="C442"/>
      <c r="D442"/>
      <c r="E442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</row>
    <row r="443" spans="1:17">
      <c r="A443"/>
      <c r="B443"/>
      <c r="C443"/>
      <c r="D443"/>
      <c r="E443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</row>
    <row r="444" spans="1:17">
      <c r="A444"/>
      <c r="B444"/>
      <c r="C444"/>
      <c r="D444"/>
      <c r="E444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</row>
    <row r="445" spans="1:17">
      <c r="A445"/>
      <c r="B445"/>
      <c r="C445"/>
      <c r="D445"/>
      <c r="E445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</row>
    <row r="446" spans="1:17">
      <c r="A446"/>
      <c r="B446"/>
      <c r="C446"/>
      <c r="D446"/>
      <c r="E446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</row>
    <row r="447" spans="1:17">
      <c r="A447"/>
      <c r="B447"/>
      <c r="C447"/>
      <c r="D447"/>
      <c r="E447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</row>
    <row r="448" spans="1:17">
      <c r="A448"/>
      <c r="B448"/>
      <c r="C448"/>
      <c r="D448"/>
      <c r="E44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</row>
    <row r="449" spans="1:17">
      <c r="A449"/>
      <c r="B449"/>
      <c r="C449"/>
      <c r="D449"/>
      <c r="E449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</row>
    <row r="450" spans="1:17">
      <c r="A450"/>
      <c r="B450"/>
      <c r="C450"/>
      <c r="D450"/>
      <c r="E450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</row>
    <row r="451" spans="1:17">
      <c r="A451"/>
      <c r="B451"/>
      <c r="C451"/>
      <c r="D451"/>
      <c r="E451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</row>
    <row r="452" spans="1:17">
      <c r="A452"/>
      <c r="B452"/>
      <c r="C452"/>
      <c r="D452"/>
      <c r="E452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</row>
    <row r="453" spans="1:17">
      <c r="A453"/>
      <c r="B453"/>
      <c r="C453"/>
      <c r="D453"/>
      <c r="E453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</row>
    <row r="454" spans="1:17">
      <c r="A454"/>
      <c r="B454"/>
      <c r="C454"/>
      <c r="D454"/>
      <c r="E454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</row>
    <row r="455" spans="1:17">
      <c r="A455"/>
      <c r="B455"/>
      <c r="C455"/>
      <c r="D455"/>
      <c r="E455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</row>
    <row r="456" spans="1:17">
      <c r="A456"/>
      <c r="B456"/>
      <c r="C456"/>
      <c r="D456"/>
      <c r="E456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</row>
    <row r="457" spans="1:17">
      <c r="A457"/>
      <c r="B457"/>
      <c r="C457"/>
      <c r="D457"/>
      <c r="E457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</row>
    <row r="458" spans="1:17">
      <c r="A458"/>
      <c r="B458"/>
      <c r="C458"/>
      <c r="D458"/>
      <c r="E4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</row>
    <row r="459" spans="1:17">
      <c r="A459"/>
      <c r="B459"/>
      <c r="C459"/>
      <c r="D459"/>
      <c r="E459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</row>
    <row r="460" spans="1:17">
      <c r="A460"/>
      <c r="B460"/>
      <c r="C460"/>
      <c r="D460"/>
      <c r="E460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</row>
    <row r="461" spans="1:17">
      <c r="A461"/>
      <c r="B461"/>
      <c r="C461"/>
      <c r="D461"/>
      <c r="E461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1:17">
      <c r="A462"/>
      <c r="B462"/>
      <c r="C462"/>
      <c r="D462"/>
      <c r="E462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1:17">
      <c r="A463"/>
      <c r="B463"/>
      <c r="C463"/>
      <c r="D463"/>
      <c r="E463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1:17">
      <c r="A464"/>
      <c r="B464"/>
      <c r="C464"/>
      <c r="D464"/>
      <c r="E464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1:17">
      <c r="A465"/>
      <c r="B465"/>
      <c r="C465"/>
      <c r="D465"/>
      <c r="E465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1:17">
      <c r="A466"/>
      <c r="B466"/>
      <c r="C466"/>
      <c r="D466"/>
      <c r="E466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1:17">
      <c r="A467"/>
      <c r="B467"/>
      <c r="C467"/>
      <c r="D467"/>
      <c r="E467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1:17">
      <c r="A468"/>
      <c r="B468"/>
      <c r="C468"/>
      <c r="D468"/>
      <c r="E46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1:17">
      <c r="A469"/>
      <c r="B469"/>
      <c r="C469"/>
      <c r="D469"/>
      <c r="E469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1:17">
      <c r="A470"/>
      <c r="B470"/>
      <c r="C470"/>
      <c r="D470"/>
      <c r="E470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1:17">
      <c r="A471"/>
      <c r="B471"/>
      <c r="C471"/>
      <c r="D471"/>
      <c r="E471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1:17">
      <c r="A472"/>
      <c r="B472"/>
      <c r="C472"/>
      <c r="D472"/>
      <c r="E472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1:17">
      <c r="A473"/>
      <c r="B473"/>
      <c r="C473"/>
      <c r="D473"/>
      <c r="E473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1:17">
      <c r="A474"/>
      <c r="B474"/>
      <c r="C474"/>
      <c r="D474"/>
      <c r="E474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1:17">
      <c r="A475"/>
      <c r="B475"/>
      <c r="C475"/>
      <c r="D475"/>
      <c r="E475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1:17">
      <c r="A476"/>
      <c r="B476"/>
      <c r="C476"/>
      <c r="D476"/>
      <c r="E476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1:17">
      <c r="A477"/>
      <c r="B477"/>
      <c r="C477"/>
      <c r="D477"/>
      <c r="E477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1:17">
      <c r="A478"/>
      <c r="B478"/>
      <c r="C478"/>
      <c r="D478"/>
      <c r="E47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1:17">
      <c r="A479"/>
      <c r="B479"/>
      <c r="C479"/>
      <c r="D479"/>
      <c r="E479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1:17">
      <c r="A480"/>
      <c r="B480"/>
      <c r="C480"/>
      <c r="D480"/>
      <c r="E480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1:17">
      <c r="A481"/>
      <c r="B481"/>
      <c r="C481"/>
      <c r="D481"/>
      <c r="E481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1:17">
      <c r="A482"/>
      <c r="B482"/>
      <c r="C482"/>
      <c r="D482"/>
      <c r="E482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1:17">
      <c r="A483"/>
      <c r="B483"/>
      <c r="C483"/>
      <c r="D483"/>
      <c r="E483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1:17">
      <c r="A484"/>
      <c r="B484"/>
      <c r="C484"/>
      <c r="D484"/>
      <c r="E484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1:17">
      <c r="A485"/>
      <c r="B485"/>
      <c r="C485"/>
      <c r="D485"/>
      <c r="E485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1:17">
      <c r="A486"/>
      <c r="B486"/>
      <c r="C486"/>
      <c r="D486"/>
      <c r="E486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1:17">
      <c r="A487"/>
      <c r="B487"/>
      <c r="C487"/>
      <c r="D487"/>
      <c r="E487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1:17">
      <c r="A488"/>
      <c r="B488"/>
      <c r="C488"/>
      <c r="D488"/>
      <c r="E48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1:17">
      <c r="A489"/>
      <c r="B489"/>
      <c r="C489"/>
      <c r="D489"/>
      <c r="E489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1:17">
      <c r="A490"/>
      <c r="B490"/>
      <c r="C490"/>
      <c r="D490"/>
      <c r="E490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1:17">
      <c r="A491"/>
      <c r="B491"/>
      <c r="C491"/>
      <c r="D491"/>
      <c r="E491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1:17">
      <c r="A492"/>
      <c r="B492"/>
      <c r="C492"/>
      <c r="D492"/>
      <c r="E492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1:17">
      <c r="A493"/>
      <c r="B493"/>
      <c r="C493"/>
      <c r="D493"/>
      <c r="E493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1:17">
      <c r="A494"/>
      <c r="B494"/>
      <c r="C494"/>
      <c r="D494"/>
      <c r="E494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1:17">
      <c r="A495"/>
      <c r="B495"/>
      <c r="C495"/>
      <c r="D495"/>
      <c r="E495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</row>
    <row r="496" spans="1:17">
      <c r="A496"/>
      <c r="B496"/>
      <c r="C496"/>
      <c r="D496"/>
      <c r="E496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1:17">
      <c r="A497"/>
      <c r="B497"/>
      <c r="C497"/>
      <c r="D497"/>
      <c r="E497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1:17">
      <c r="A498"/>
      <c r="B498"/>
      <c r="C498"/>
      <c r="D498"/>
      <c r="E49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1:17">
      <c r="A499"/>
      <c r="B499"/>
      <c r="C499"/>
      <c r="D499"/>
      <c r="E499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1:17">
      <c r="A500"/>
      <c r="B500"/>
      <c r="C500"/>
      <c r="D500"/>
      <c r="E500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1:17">
      <c r="A501"/>
      <c r="B501"/>
      <c r="C501"/>
      <c r="D501"/>
      <c r="E501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1:17">
      <c r="A502"/>
      <c r="B502"/>
      <c r="C502"/>
      <c r="D502"/>
      <c r="E502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1:17">
      <c r="A503"/>
      <c r="B503"/>
      <c r="C503"/>
      <c r="D503"/>
      <c r="E503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1:17">
      <c r="A504"/>
      <c r="B504"/>
      <c r="C504"/>
      <c r="D504"/>
      <c r="E504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1:17">
      <c r="A505"/>
      <c r="B505"/>
      <c r="C505"/>
      <c r="D505"/>
      <c r="E505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1:17">
      <c r="A506"/>
      <c r="B506"/>
      <c r="C506"/>
      <c r="D506"/>
      <c r="E506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</row>
    <row r="507" spans="1:17">
      <c r="A507"/>
      <c r="B507"/>
      <c r="C507"/>
      <c r="D507"/>
      <c r="E507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</row>
    <row r="508" spans="1:17">
      <c r="A508"/>
      <c r="B508"/>
      <c r="C508"/>
      <c r="D508"/>
      <c r="E50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1:17">
      <c r="A509"/>
      <c r="B509"/>
      <c r="C509"/>
      <c r="D509"/>
      <c r="E509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1:17">
      <c r="A510"/>
      <c r="B510"/>
      <c r="C510"/>
      <c r="D510"/>
      <c r="E510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1:17">
      <c r="A511"/>
      <c r="B511"/>
      <c r="C511"/>
      <c r="D511"/>
      <c r="E511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1:17">
      <c r="A512"/>
      <c r="B512"/>
      <c r="C512"/>
      <c r="D512"/>
      <c r="E512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1:17">
      <c r="A513"/>
      <c r="B513"/>
      <c r="C513"/>
      <c r="D513"/>
      <c r="E513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1:17">
      <c r="A514"/>
      <c r="B514"/>
      <c r="C514"/>
      <c r="D514"/>
      <c r="E514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</row>
    <row r="515" spans="1:17">
      <c r="A515"/>
      <c r="B515"/>
      <c r="C515"/>
      <c r="D515"/>
      <c r="E515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</row>
    <row r="516" spans="1:17">
      <c r="A516"/>
      <c r="B516"/>
      <c r="C516"/>
      <c r="D516"/>
      <c r="E516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</row>
    <row r="517" spans="1:17">
      <c r="A517"/>
      <c r="B517"/>
      <c r="C517"/>
      <c r="D517"/>
      <c r="E517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</row>
    <row r="518" spans="1:17">
      <c r="A518"/>
      <c r="B518"/>
      <c r="C518"/>
      <c r="D518"/>
      <c r="E51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1:17">
      <c r="A519"/>
      <c r="B519"/>
      <c r="C519"/>
      <c r="D519"/>
      <c r="E519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1:17">
      <c r="A520"/>
      <c r="B520"/>
      <c r="C520"/>
      <c r="D520"/>
      <c r="E520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1:17">
      <c r="A521"/>
      <c r="B521"/>
      <c r="C521"/>
      <c r="D521"/>
      <c r="E521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1:17">
      <c r="A522"/>
      <c r="B522"/>
      <c r="C522"/>
      <c r="D522"/>
      <c r="E522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1:17">
      <c r="A523"/>
      <c r="B523"/>
      <c r="C523"/>
      <c r="D523"/>
      <c r="E523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1:17">
      <c r="A524"/>
      <c r="B524"/>
      <c r="C524"/>
      <c r="D524"/>
      <c r="E524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1:17">
      <c r="A525"/>
      <c r="B525"/>
      <c r="C525"/>
      <c r="D525"/>
      <c r="E525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1:17">
      <c r="A526"/>
      <c r="B526"/>
      <c r="C526"/>
      <c r="D526"/>
      <c r="E526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1:17">
      <c r="A527"/>
      <c r="B527"/>
      <c r="C527"/>
      <c r="D527"/>
      <c r="E527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1:17">
      <c r="A528"/>
      <c r="B528"/>
      <c r="C528"/>
      <c r="D528"/>
      <c r="E52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1:17">
      <c r="A529"/>
      <c r="B529"/>
      <c r="C529"/>
      <c r="D529"/>
      <c r="E529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1:17">
      <c r="A530"/>
      <c r="B530"/>
      <c r="C530"/>
      <c r="D530"/>
      <c r="E530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1:17">
      <c r="A531"/>
      <c r="B531"/>
      <c r="C531"/>
      <c r="D531"/>
      <c r="E531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1:17">
      <c r="A532"/>
      <c r="B532"/>
      <c r="C532"/>
      <c r="D532"/>
      <c r="E532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1:17">
      <c r="A533"/>
      <c r="B533"/>
      <c r="C533"/>
      <c r="D533"/>
      <c r="E533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1:17">
      <c r="A534"/>
      <c r="B534"/>
      <c r="C534"/>
      <c r="D534"/>
      <c r="E534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1:17">
      <c r="A535"/>
      <c r="B535"/>
      <c r="C535"/>
      <c r="D535"/>
      <c r="E535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1:17">
      <c r="A536"/>
      <c r="B536"/>
      <c r="C536"/>
      <c r="D536"/>
      <c r="E536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1:17">
      <c r="A537"/>
      <c r="B537"/>
      <c r="C537"/>
      <c r="D537"/>
      <c r="E537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1:17">
      <c r="A538"/>
      <c r="B538"/>
      <c r="C538"/>
      <c r="D538"/>
      <c r="E53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1:17">
      <c r="A539"/>
      <c r="B539"/>
      <c r="C539"/>
      <c r="D539"/>
      <c r="E539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1:17">
      <c r="A540"/>
      <c r="B540"/>
      <c r="C540"/>
      <c r="D540"/>
      <c r="E540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1:17">
      <c r="A541"/>
      <c r="B541"/>
      <c r="C541"/>
      <c r="D541"/>
      <c r="E541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1:17">
      <c r="A542"/>
      <c r="B542"/>
      <c r="C542"/>
      <c r="D542"/>
      <c r="E542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1:17">
      <c r="A543"/>
      <c r="B543"/>
      <c r="C543"/>
      <c r="D543"/>
      <c r="E543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1:17">
      <c r="A544"/>
      <c r="B544"/>
      <c r="C544"/>
      <c r="D544"/>
      <c r="E544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1:17">
      <c r="A545"/>
      <c r="B545"/>
      <c r="C545"/>
      <c r="D545"/>
      <c r="E545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1:17">
      <c r="A546"/>
      <c r="B546"/>
      <c r="C546"/>
      <c r="D546"/>
      <c r="E546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1:17">
      <c r="A547"/>
      <c r="B547"/>
      <c r="C547"/>
      <c r="D547"/>
      <c r="E547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1:17">
      <c r="A548"/>
      <c r="B548"/>
      <c r="C548"/>
      <c r="D548"/>
      <c r="E54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1:17">
      <c r="A549"/>
      <c r="B549"/>
      <c r="C549"/>
      <c r="D549"/>
      <c r="E549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1:17">
      <c r="A550"/>
      <c r="B550"/>
      <c r="C550"/>
      <c r="D550"/>
      <c r="E550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1:17">
      <c r="A551"/>
      <c r="B551"/>
      <c r="C551"/>
      <c r="D551"/>
      <c r="E551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1:17">
      <c r="A552"/>
      <c r="B552"/>
      <c r="C552"/>
      <c r="D552"/>
      <c r="E552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1:17">
      <c r="A553"/>
      <c r="B553"/>
      <c r="C553"/>
      <c r="D553"/>
      <c r="E553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4" spans="1:17">
      <c r="A554"/>
      <c r="B554"/>
      <c r="C554"/>
      <c r="D554"/>
      <c r="E554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1:17">
      <c r="A555"/>
      <c r="B555"/>
      <c r="C555"/>
      <c r="D555"/>
      <c r="E555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1:17">
      <c r="A556"/>
      <c r="B556"/>
      <c r="C556"/>
      <c r="D556"/>
      <c r="E556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1:17">
      <c r="A557"/>
      <c r="B557"/>
      <c r="C557"/>
      <c r="D557"/>
      <c r="E557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1:17">
      <c r="A558"/>
      <c r="B558"/>
      <c r="C558"/>
      <c r="D558"/>
      <c r="E5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1:17">
      <c r="A559"/>
      <c r="B559"/>
      <c r="C559"/>
      <c r="D559"/>
      <c r="E559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1:17">
      <c r="A560"/>
      <c r="B560"/>
      <c r="C560"/>
      <c r="D560"/>
      <c r="E560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1:17">
      <c r="A561"/>
      <c r="B561"/>
      <c r="C561"/>
      <c r="D561"/>
      <c r="E561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1:17">
      <c r="A562"/>
      <c r="B562"/>
      <c r="C562"/>
      <c r="D562"/>
      <c r="E562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1:17">
      <c r="A563"/>
      <c r="B563"/>
      <c r="C563"/>
      <c r="D563"/>
      <c r="E563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1:17">
      <c r="A564"/>
      <c r="B564"/>
      <c r="C564"/>
      <c r="D564"/>
      <c r="E564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1:17">
      <c r="A565"/>
      <c r="B565"/>
      <c r="C565"/>
      <c r="D565"/>
      <c r="E565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1:17">
      <c r="A566"/>
      <c r="B566"/>
      <c r="C566"/>
      <c r="D566"/>
      <c r="E566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1:17">
      <c r="A567"/>
      <c r="B567"/>
      <c r="C567"/>
      <c r="D567"/>
      <c r="E567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1:17">
      <c r="A568"/>
      <c r="B568"/>
      <c r="C568"/>
      <c r="D568"/>
      <c r="E56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1:17">
      <c r="A569"/>
      <c r="B569"/>
      <c r="C569"/>
      <c r="D569"/>
      <c r="E569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1:17">
      <c r="A570"/>
      <c r="B570"/>
      <c r="C570"/>
      <c r="D570"/>
      <c r="E570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</row>
    <row r="571" spans="1:17">
      <c r="A571"/>
      <c r="B571"/>
      <c r="C571"/>
      <c r="D571"/>
      <c r="E571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1:17">
      <c r="A572"/>
      <c r="B572"/>
      <c r="C572"/>
      <c r="D572"/>
      <c r="E572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1:17">
      <c r="A573"/>
      <c r="B573"/>
      <c r="C573"/>
      <c r="D573"/>
      <c r="E573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1:17">
      <c r="A574"/>
      <c r="B574"/>
      <c r="C574"/>
      <c r="D574"/>
      <c r="E574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1:17">
      <c r="A575"/>
      <c r="B575"/>
      <c r="C575"/>
      <c r="D575"/>
      <c r="E575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1:17">
      <c r="A576"/>
      <c r="B576"/>
      <c r="C576"/>
      <c r="D576"/>
      <c r="E576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1:17">
      <c r="A577"/>
      <c r="B577"/>
      <c r="C577"/>
      <c r="D577"/>
      <c r="E577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1:17">
      <c r="A578"/>
      <c r="B578"/>
      <c r="C578"/>
      <c r="D578"/>
      <c r="E57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1:17">
      <c r="A579"/>
      <c r="B579"/>
      <c r="C579"/>
      <c r="D579"/>
      <c r="E579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1:17">
      <c r="A580"/>
      <c r="B580"/>
      <c r="C580"/>
      <c r="D580"/>
      <c r="E580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1:17">
      <c r="A581"/>
      <c r="B581"/>
      <c r="C581"/>
      <c r="D581"/>
      <c r="E581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1:17">
      <c r="A582"/>
      <c r="B582"/>
      <c r="C582"/>
      <c r="D582"/>
      <c r="E582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1:17">
      <c r="A583"/>
      <c r="B583"/>
      <c r="C583"/>
      <c r="D583"/>
      <c r="E583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1:17">
      <c r="A584"/>
      <c r="B584"/>
      <c r="C584"/>
      <c r="D584"/>
      <c r="E584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1:17">
      <c r="A585"/>
      <c r="B585"/>
      <c r="C585"/>
      <c r="D585"/>
      <c r="E585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1:17">
      <c r="A586"/>
      <c r="B586"/>
      <c r="C586"/>
      <c r="D586"/>
      <c r="E586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1:17">
      <c r="A587"/>
      <c r="B587"/>
      <c r="C587"/>
      <c r="D587"/>
      <c r="E587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1:17">
      <c r="A588"/>
      <c r="B588"/>
      <c r="C588"/>
      <c r="D588"/>
      <c r="E58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1:17">
      <c r="A589"/>
      <c r="B589"/>
      <c r="C589"/>
      <c r="D589"/>
      <c r="E589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1:17">
      <c r="A590"/>
      <c r="B590"/>
      <c r="C590"/>
      <c r="D590"/>
      <c r="E590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1:17">
      <c r="A591"/>
      <c r="B591"/>
      <c r="C591"/>
      <c r="D591"/>
      <c r="E591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1:17">
      <c r="A592"/>
      <c r="B592"/>
      <c r="C592"/>
      <c r="D592"/>
      <c r="E592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1:17">
      <c r="A593"/>
      <c r="B593"/>
      <c r="C593"/>
      <c r="D593"/>
      <c r="E593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1:17">
      <c r="A594"/>
      <c r="B594"/>
      <c r="C594"/>
      <c r="D594"/>
      <c r="E594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1:17">
      <c r="A595"/>
      <c r="B595"/>
      <c r="C595"/>
      <c r="D595"/>
      <c r="E595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1:17">
      <c r="A596"/>
      <c r="B596"/>
      <c r="C596"/>
      <c r="D596"/>
      <c r="E596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1:17">
      <c r="A597"/>
      <c r="B597"/>
      <c r="C597"/>
      <c r="D597"/>
      <c r="E597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1:17">
      <c r="A598"/>
      <c r="B598"/>
      <c r="C598"/>
      <c r="D598"/>
      <c r="E59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1:17">
      <c r="A599"/>
      <c r="B599"/>
      <c r="C599"/>
      <c r="D599"/>
      <c r="E599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1:17">
      <c r="A600"/>
      <c r="B600"/>
      <c r="C600"/>
      <c r="D600"/>
      <c r="E600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1:17">
      <c r="A601"/>
      <c r="B601"/>
      <c r="C601"/>
      <c r="D601"/>
      <c r="E601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1:17">
      <c r="A602"/>
      <c r="B602"/>
      <c r="C602"/>
      <c r="D602"/>
      <c r="E602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1:17">
      <c r="A603"/>
      <c r="B603"/>
      <c r="C603"/>
      <c r="D603"/>
      <c r="E603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1:17">
      <c r="A604"/>
      <c r="B604"/>
      <c r="C604"/>
      <c r="D604"/>
      <c r="E604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1:17">
      <c r="A605"/>
      <c r="B605"/>
      <c r="C605"/>
      <c r="D605"/>
      <c r="E605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1:17">
      <c r="A606"/>
      <c r="B606"/>
      <c r="C606"/>
      <c r="D606"/>
      <c r="E606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</row>
    <row r="607" spans="1:17">
      <c r="A607"/>
      <c r="B607"/>
      <c r="C607"/>
      <c r="D607"/>
      <c r="E607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1:17">
      <c r="A608"/>
      <c r="B608"/>
      <c r="C608"/>
      <c r="D608"/>
      <c r="E60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1:17">
      <c r="A609"/>
      <c r="B609"/>
      <c r="C609"/>
      <c r="D609"/>
      <c r="E609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1:17">
      <c r="A610"/>
      <c r="B610"/>
      <c r="C610"/>
      <c r="D610"/>
      <c r="E610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1:17">
      <c r="A611"/>
      <c r="B611"/>
      <c r="C611"/>
      <c r="D611"/>
      <c r="E611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1:17">
      <c r="A612"/>
      <c r="B612"/>
      <c r="C612"/>
      <c r="D612"/>
      <c r="E612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</row>
    <row r="613" spans="1:17">
      <c r="A613"/>
      <c r="B613"/>
      <c r="C613"/>
      <c r="D613"/>
      <c r="E613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1:17">
      <c r="A614"/>
      <c r="B614"/>
      <c r="C614"/>
      <c r="D614"/>
      <c r="E614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</row>
    <row r="615" spans="1:17">
      <c r="A615"/>
      <c r="B615"/>
      <c r="C615"/>
      <c r="D615"/>
      <c r="E615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</row>
    <row r="616" spans="1:17">
      <c r="A616"/>
      <c r="B616"/>
      <c r="C616"/>
      <c r="D616"/>
      <c r="E616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</row>
    <row r="617" spans="1:17">
      <c r="A617"/>
      <c r="B617"/>
      <c r="C617"/>
      <c r="D617"/>
      <c r="E617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1:17">
      <c r="A618"/>
      <c r="B618"/>
      <c r="C618"/>
      <c r="D618"/>
      <c r="E61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</row>
    <row r="619" spans="1:17">
      <c r="A619"/>
      <c r="B619"/>
      <c r="C619"/>
      <c r="D619"/>
      <c r="E619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</row>
    <row r="620" spans="1:17">
      <c r="A620"/>
      <c r="B620"/>
      <c r="C620"/>
      <c r="D620"/>
      <c r="E620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</row>
    <row r="621" spans="1:17">
      <c r="A621"/>
      <c r="B621"/>
      <c r="C621"/>
      <c r="D621"/>
      <c r="E621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</row>
    <row r="622" spans="1:17">
      <c r="A622"/>
      <c r="B622"/>
      <c r="C622"/>
      <c r="D622"/>
      <c r="E622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</row>
    <row r="623" spans="1:17">
      <c r="A623"/>
      <c r="B623"/>
      <c r="C623"/>
      <c r="D623"/>
      <c r="E623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</row>
    <row r="624" spans="1:17">
      <c r="A624"/>
      <c r="B624"/>
      <c r="C624"/>
      <c r="D624"/>
      <c r="E624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</row>
    <row r="625" spans="1:17">
      <c r="A625"/>
      <c r="B625"/>
      <c r="C625"/>
      <c r="D625"/>
      <c r="E625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</row>
    <row r="626" spans="1:17">
      <c r="A626"/>
      <c r="B626"/>
      <c r="C626"/>
      <c r="D626"/>
      <c r="E626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</row>
    <row r="627" spans="1:17">
      <c r="A627"/>
      <c r="B627"/>
      <c r="C627"/>
      <c r="D627"/>
      <c r="E627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</row>
    <row r="628" spans="1:17">
      <c r="A628"/>
      <c r="B628"/>
      <c r="C628"/>
      <c r="D628"/>
      <c r="E62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</row>
    <row r="629" spans="1:17">
      <c r="A629"/>
      <c r="B629"/>
      <c r="C629"/>
      <c r="D629"/>
      <c r="E629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</row>
    <row r="630" spans="1:17">
      <c r="A630"/>
      <c r="B630"/>
      <c r="C630"/>
      <c r="D630"/>
      <c r="E630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1:17">
      <c r="A631"/>
      <c r="B631"/>
      <c r="C631"/>
      <c r="D631"/>
      <c r="E631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</row>
    <row r="632" spans="1:17">
      <c r="A632"/>
      <c r="B632"/>
      <c r="C632"/>
      <c r="D632"/>
      <c r="E632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</row>
    <row r="633" spans="1:17">
      <c r="A633"/>
      <c r="B633"/>
      <c r="C633"/>
      <c r="D633"/>
      <c r="E633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</row>
    <row r="634" spans="1:17">
      <c r="A634"/>
      <c r="B634"/>
      <c r="C634"/>
      <c r="D634"/>
      <c r="E634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</row>
    <row r="635" spans="1:17">
      <c r="A635"/>
      <c r="B635"/>
      <c r="C635"/>
      <c r="D635"/>
      <c r="E635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</row>
    <row r="636" spans="1:17">
      <c r="A636"/>
      <c r="B636"/>
      <c r="C636"/>
      <c r="D636"/>
      <c r="E636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</row>
    <row r="637" spans="1:17">
      <c r="A637"/>
      <c r="B637"/>
      <c r="C637"/>
      <c r="D637"/>
      <c r="E637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</row>
    <row r="638" spans="1:17">
      <c r="A638"/>
      <c r="B638"/>
      <c r="C638"/>
      <c r="D638"/>
      <c r="E63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</row>
    <row r="639" spans="1:17">
      <c r="A639"/>
      <c r="B639"/>
      <c r="C639"/>
      <c r="D639"/>
      <c r="E639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</row>
    <row r="640" spans="1:17">
      <c r="A640"/>
      <c r="B640"/>
      <c r="C640"/>
      <c r="D640"/>
      <c r="E640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</row>
    <row r="641" spans="1:17">
      <c r="A641"/>
      <c r="B641"/>
      <c r="C641"/>
      <c r="D641"/>
      <c r="E641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</row>
    <row r="642" spans="1:17">
      <c r="A642"/>
      <c r="B642"/>
      <c r="C642"/>
      <c r="D642"/>
      <c r="E642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</row>
    <row r="643" spans="1:17">
      <c r="A643"/>
      <c r="B643"/>
      <c r="C643"/>
      <c r="D643"/>
      <c r="E64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  <row r="644" spans="1:17">
      <c r="A644"/>
      <c r="B644"/>
      <c r="C644"/>
      <c r="D644"/>
      <c r="E644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</row>
    <row r="645" spans="1:17">
      <c r="A645"/>
      <c r="B645"/>
      <c r="C645"/>
      <c r="D645"/>
      <c r="E645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</row>
    <row r="646" spans="1:17">
      <c r="A646"/>
      <c r="B646"/>
      <c r="C646"/>
      <c r="D646"/>
      <c r="E646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</row>
    <row r="647" spans="1:17">
      <c r="A647"/>
      <c r="B647"/>
      <c r="C647"/>
      <c r="D647"/>
      <c r="E647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</row>
    <row r="648" spans="1:17">
      <c r="A648"/>
      <c r="B648"/>
      <c r="C648"/>
      <c r="D648"/>
      <c r="E64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</row>
    <row r="649" spans="1:17">
      <c r="A649"/>
      <c r="B649"/>
      <c r="C649"/>
      <c r="D649"/>
      <c r="E649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</row>
    <row r="650" spans="1:17">
      <c r="A650"/>
      <c r="B650"/>
      <c r="C650"/>
      <c r="D650"/>
      <c r="E650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</row>
    <row r="651" spans="1:17">
      <c r="A651"/>
      <c r="B651"/>
      <c r="C651"/>
      <c r="D651"/>
      <c r="E651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</row>
    <row r="652" spans="1:17">
      <c r="A652"/>
      <c r="B652"/>
      <c r="C652"/>
      <c r="D652"/>
      <c r="E652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</row>
    <row r="653" spans="1:17">
      <c r="A653"/>
      <c r="B653"/>
      <c r="C653"/>
      <c r="D653"/>
      <c r="E653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</row>
    <row r="654" spans="1:17">
      <c r="A654"/>
      <c r="B654"/>
      <c r="C654"/>
      <c r="D654"/>
      <c r="E654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</row>
    <row r="655" spans="1:17">
      <c r="A655"/>
      <c r="B655"/>
      <c r="C655"/>
      <c r="D655"/>
      <c r="E655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</row>
    <row r="656" spans="1:17">
      <c r="A656"/>
      <c r="B656"/>
      <c r="C656"/>
      <c r="D656"/>
      <c r="E656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</row>
    <row r="657" spans="1:17">
      <c r="A657"/>
      <c r="B657"/>
      <c r="C657"/>
      <c r="D657"/>
      <c r="E657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</row>
    <row r="658" spans="1:17">
      <c r="A658"/>
      <c r="B658"/>
      <c r="C658"/>
      <c r="D658"/>
      <c r="E6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</row>
    <row r="659" spans="1:17">
      <c r="A659"/>
      <c r="B659"/>
      <c r="C659"/>
      <c r="D659"/>
      <c r="E659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</row>
    <row r="660" spans="1:17">
      <c r="A660"/>
      <c r="B660"/>
      <c r="C660"/>
      <c r="D660"/>
      <c r="E660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</row>
    <row r="661" spans="1:17">
      <c r="A661"/>
      <c r="B661"/>
      <c r="C661"/>
      <c r="D661"/>
      <c r="E661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</row>
    <row r="662" spans="1:17">
      <c r="A662"/>
      <c r="B662"/>
      <c r="C662"/>
      <c r="D662"/>
      <c r="E662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</row>
    <row r="663" spans="1:17">
      <c r="A663"/>
      <c r="B663"/>
      <c r="C663"/>
      <c r="D663"/>
      <c r="E663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</row>
    <row r="664" spans="1:17">
      <c r="A664"/>
      <c r="B664"/>
      <c r="C664"/>
      <c r="D664"/>
      <c r="E664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</row>
    <row r="665" spans="1:17">
      <c r="A665"/>
      <c r="B665"/>
      <c r="C665"/>
      <c r="D665"/>
      <c r="E665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</row>
    <row r="666" spans="1:17">
      <c r="A666"/>
      <c r="B666"/>
      <c r="C666"/>
      <c r="D666"/>
      <c r="E666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</row>
    <row r="667" spans="1:17">
      <c r="A667"/>
      <c r="B667"/>
      <c r="C667"/>
      <c r="D667"/>
      <c r="E667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</row>
    <row r="668" spans="1:17">
      <c r="A668"/>
      <c r="B668"/>
      <c r="C668"/>
      <c r="D668"/>
      <c r="E66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</row>
    <row r="669" spans="1:17">
      <c r="A669"/>
      <c r="B669"/>
      <c r="C669"/>
      <c r="D669"/>
      <c r="E669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</row>
    <row r="670" spans="1:17">
      <c r="A670"/>
      <c r="B670"/>
      <c r="C670"/>
      <c r="D670"/>
      <c r="E670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</row>
    <row r="671" spans="1:17">
      <c r="A671"/>
      <c r="B671"/>
      <c r="C671"/>
      <c r="D671"/>
      <c r="E671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</row>
    <row r="672" spans="1:17">
      <c r="A672"/>
      <c r="B672"/>
      <c r="C672"/>
      <c r="D672"/>
      <c r="E672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</row>
    <row r="673" spans="1:17">
      <c r="A673"/>
      <c r="B673"/>
      <c r="C673"/>
      <c r="D673"/>
      <c r="E673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</row>
    <row r="674" spans="1:17">
      <c r="A674"/>
      <c r="B674"/>
      <c r="C674"/>
      <c r="D674"/>
      <c r="E674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</row>
    <row r="675" spans="1:17">
      <c r="A675"/>
      <c r="B675"/>
      <c r="C675"/>
      <c r="D675"/>
      <c r="E675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</row>
    <row r="676" spans="1:17">
      <c r="A676"/>
      <c r="B676"/>
      <c r="C676"/>
      <c r="D676"/>
      <c r="E676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</row>
    <row r="677" spans="1:17">
      <c r="A677"/>
      <c r="B677"/>
      <c r="C677"/>
      <c r="D677"/>
      <c r="E677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</row>
    <row r="678" spans="1:17">
      <c r="A678"/>
      <c r="B678"/>
      <c r="C678"/>
      <c r="D678"/>
      <c r="E67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</row>
    <row r="679" spans="1:17">
      <c r="A679"/>
      <c r="B679"/>
      <c r="C679"/>
      <c r="D679"/>
      <c r="E679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</row>
    <row r="680" spans="1:17">
      <c r="A680"/>
      <c r="B680"/>
      <c r="C680"/>
      <c r="D680"/>
      <c r="E680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</row>
    <row r="681" spans="1:17">
      <c r="A681"/>
      <c r="B681"/>
      <c r="C681"/>
      <c r="D681"/>
      <c r="E681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</row>
    <row r="682" spans="1:17">
      <c r="A682"/>
      <c r="B682"/>
      <c r="C682"/>
      <c r="D682"/>
      <c r="E682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</row>
    <row r="683" spans="1:17">
      <c r="A683"/>
      <c r="B683"/>
      <c r="C683"/>
      <c r="D683"/>
      <c r="E683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</row>
    <row r="684" spans="1:17">
      <c r="A684"/>
      <c r="B684"/>
      <c r="C684"/>
      <c r="D684"/>
      <c r="E684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</row>
    <row r="685" spans="1:17">
      <c r="A685"/>
      <c r="B685"/>
      <c r="C685"/>
      <c r="D685"/>
      <c r="E685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</row>
    <row r="686" spans="1:17">
      <c r="A686"/>
      <c r="B686"/>
      <c r="C686"/>
      <c r="D686"/>
      <c r="E686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</row>
    <row r="687" spans="1:17">
      <c r="A687"/>
      <c r="B687"/>
      <c r="C687"/>
      <c r="D687"/>
      <c r="E687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</row>
    <row r="688" spans="1:17">
      <c r="A688"/>
      <c r="B688"/>
      <c r="C688"/>
      <c r="D688"/>
      <c r="E68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</row>
    <row r="689" spans="1:17">
      <c r="A689"/>
      <c r="B689"/>
      <c r="C689"/>
      <c r="D689"/>
      <c r="E689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</row>
    <row r="690" spans="1:17">
      <c r="A690"/>
      <c r="B690"/>
      <c r="C690"/>
      <c r="D690"/>
      <c r="E690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</row>
    <row r="691" spans="1:17">
      <c r="A691"/>
      <c r="B691"/>
      <c r="C691"/>
      <c r="D691"/>
      <c r="E691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</row>
    <row r="692" spans="1:17">
      <c r="A692"/>
      <c r="B692"/>
      <c r="C692"/>
      <c r="D692"/>
      <c r="E692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</row>
    <row r="693" spans="1:17">
      <c r="A693"/>
      <c r="B693"/>
      <c r="C693"/>
      <c r="D693"/>
      <c r="E693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</row>
    <row r="694" spans="1:17">
      <c r="A694"/>
      <c r="B694"/>
      <c r="C694"/>
      <c r="D694"/>
      <c r="E694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</row>
    <row r="695" spans="1:17">
      <c r="A695"/>
      <c r="B695"/>
      <c r="C695"/>
      <c r="D695"/>
      <c r="E695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</row>
    <row r="696" spans="1:17">
      <c r="A696"/>
      <c r="B696"/>
      <c r="C696"/>
      <c r="D696"/>
      <c r="E696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</row>
    <row r="697" spans="1:17">
      <c r="A697"/>
      <c r="B697"/>
      <c r="C697"/>
      <c r="D697"/>
      <c r="E697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</row>
    <row r="698" spans="1:17">
      <c r="A698"/>
      <c r="B698"/>
      <c r="C698"/>
      <c r="D698"/>
      <c r="E69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</row>
    <row r="699" spans="1:17">
      <c r="A699"/>
      <c r="B699"/>
      <c r="C699"/>
      <c r="D699"/>
      <c r="E699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</row>
    <row r="700" spans="1:17">
      <c r="A700"/>
      <c r="B700"/>
      <c r="C700"/>
      <c r="D700"/>
      <c r="E700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</row>
    <row r="701" spans="1:17">
      <c r="A701"/>
      <c r="B701"/>
      <c r="C701"/>
      <c r="D701"/>
      <c r="E701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</row>
    <row r="702" spans="1:17">
      <c r="A702"/>
      <c r="B702"/>
      <c r="C702"/>
      <c r="D702"/>
      <c r="E702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</row>
    <row r="703" spans="1:17">
      <c r="A703"/>
      <c r="B703"/>
      <c r="C703"/>
      <c r="D703"/>
      <c r="E703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</row>
    <row r="704" spans="1:17">
      <c r="A704"/>
      <c r="B704"/>
      <c r="C704"/>
      <c r="D704"/>
      <c r="E704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</row>
    <row r="705" spans="1:17">
      <c r="A705"/>
      <c r="B705"/>
      <c r="C705"/>
      <c r="D705"/>
      <c r="E705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</row>
    <row r="706" spans="1:17">
      <c r="A706"/>
      <c r="B706"/>
      <c r="C706"/>
      <c r="D706"/>
      <c r="E706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</row>
    <row r="707" spans="1:17">
      <c r="A707"/>
      <c r="B707"/>
      <c r="C707"/>
      <c r="D707"/>
      <c r="E707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</row>
    <row r="708" spans="1:17">
      <c r="A708"/>
      <c r="B708"/>
      <c r="C708"/>
      <c r="D708"/>
      <c r="E70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</row>
    <row r="709" spans="1:17">
      <c r="A709"/>
      <c r="B709"/>
      <c r="C709"/>
      <c r="D709"/>
      <c r="E709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</row>
    <row r="710" spans="1:17">
      <c r="A710"/>
      <c r="B710"/>
      <c r="C710"/>
      <c r="D710"/>
      <c r="E710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</row>
    <row r="711" spans="1:17">
      <c r="A711"/>
      <c r="B711"/>
      <c r="C711"/>
      <c r="D711"/>
      <c r="E711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</row>
    <row r="712" spans="1:17">
      <c r="A712"/>
      <c r="B712"/>
      <c r="C712"/>
      <c r="D712"/>
      <c r="E712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</row>
    <row r="713" spans="1:17">
      <c r="A713"/>
      <c r="B713"/>
      <c r="C713"/>
      <c r="D713"/>
      <c r="E713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</row>
    <row r="714" spans="1:17">
      <c r="A714"/>
      <c r="B714"/>
      <c r="C714"/>
      <c r="D714"/>
      <c r="E714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</row>
    <row r="715" spans="1:17">
      <c r="A715"/>
      <c r="B715"/>
      <c r="C715"/>
      <c r="D715"/>
      <c r="E715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</row>
    <row r="716" spans="1:17">
      <c r="A716"/>
      <c r="B716"/>
      <c r="C716"/>
      <c r="D716"/>
      <c r="E716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</row>
    <row r="717" spans="1:17">
      <c r="A717"/>
      <c r="B717"/>
      <c r="C717"/>
      <c r="D717"/>
      <c r="E717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</row>
    <row r="718" spans="1:17">
      <c r="A718"/>
      <c r="B718"/>
      <c r="C718"/>
      <c r="D718"/>
      <c r="E71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</row>
    <row r="719" spans="1:17">
      <c r="A719"/>
      <c r="B719"/>
      <c r="C719"/>
      <c r="D719"/>
      <c r="E719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</row>
    <row r="720" spans="1:17">
      <c r="A720"/>
      <c r="B720"/>
      <c r="C720"/>
      <c r="D720"/>
      <c r="E720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</row>
    <row r="721" spans="1:17">
      <c r="A721"/>
      <c r="B721"/>
      <c r="C721"/>
      <c r="D721"/>
      <c r="E721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</row>
    <row r="722" spans="1:17">
      <c r="A722"/>
      <c r="B722"/>
      <c r="C722"/>
      <c r="D722"/>
      <c r="E722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</row>
    <row r="723" spans="1:17">
      <c r="A723"/>
      <c r="B723"/>
      <c r="C723"/>
      <c r="D723"/>
      <c r="E723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</row>
    <row r="724" spans="1:17">
      <c r="A724"/>
      <c r="B724"/>
      <c r="C724"/>
      <c r="D724"/>
      <c r="E724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</row>
    <row r="725" spans="1:17">
      <c r="A725"/>
      <c r="B725"/>
      <c r="C725"/>
      <c r="D725"/>
      <c r="E725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</row>
    <row r="726" spans="1:17">
      <c r="A726"/>
      <c r="B726"/>
      <c r="C726"/>
      <c r="D726"/>
      <c r="E726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</row>
    <row r="727" spans="1:17">
      <c r="A727"/>
      <c r="B727"/>
      <c r="C727"/>
      <c r="D727"/>
      <c r="E727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</row>
    <row r="728" spans="1:17">
      <c r="A728"/>
      <c r="B728"/>
      <c r="C728"/>
      <c r="D728"/>
      <c r="E72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</row>
    <row r="729" spans="1:17">
      <c r="A729"/>
      <c r="B729"/>
      <c r="C729"/>
      <c r="D729"/>
      <c r="E729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</row>
    <row r="730" spans="1:17">
      <c r="A730"/>
      <c r="B730"/>
      <c r="C730"/>
      <c r="D730"/>
      <c r="E730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</row>
    <row r="731" spans="1:17">
      <c r="A731"/>
      <c r="B731"/>
      <c r="C731"/>
      <c r="D731"/>
      <c r="E731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</row>
    <row r="732" spans="1:17">
      <c r="A732"/>
      <c r="B732"/>
      <c r="C732"/>
      <c r="D732"/>
      <c r="E732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</row>
    <row r="733" spans="1:17">
      <c r="A733"/>
      <c r="B733"/>
      <c r="C733"/>
      <c r="D733"/>
      <c r="E733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</row>
    <row r="734" spans="1:17">
      <c r="A734"/>
      <c r="B734"/>
      <c r="C734"/>
      <c r="D734"/>
      <c r="E734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</row>
    <row r="735" spans="1:17">
      <c r="A735"/>
      <c r="B735"/>
      <c r="C735"/>
      <c r="D735"/>
      <c r="E735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</row>
    <row r="736" spans="1:17">
      <c r="A736"/>
      <c r="B736"/>
      <c r="C736"/>
      <c r="D736"/>
      <c r="E736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</row>
    <row r="737" spans="1:17">
      <c r="A737"/>
      <c r="B737"/>
      <c r="C737"/>
      <c r="D737"/>
      <c r="E737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</row>
    <row r="738" spans="1:17">
      <c r="A738"/>
      <c r="B738"/>
      <c r="C738"/>
      <c r="D738"/>
      <c r="E73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</row>
    <row r="739" spans="1:17">
      <c r="A739"/>
      <c r="B739"/>
      <c r="C739"/>
      <c r="D739"/>
      <c r="E739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</row>
    <row r="740" spans="1:17">
      <c r="A740"/>
      <c r="B740"/>
      <c r="C740"/>
      <c r="D740"/>
      <c r="E740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</row>
    <row r="741" spans="1:17">
      <c r="A741"/>
      <c r="B741"/>
      <c r="C741"/>
      <c r="D741"/>
      <c r="E741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</row>
    <row r="742" spans="1:17">
      <c r="A742"/>
      <c r="B742"/>
      <c r="C742"/>
      <c r="D742"/>
      <c r="E742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</row>
    <row r="743" spans="1:17">
      <c r="A743"/>
      <c r="B743"/>
      <c r="C743"/>
      <c r="D743"/>
      <c r="E743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</row>
    <row r="744" spans="1:17">
      <c r="A744"/>
      <c r="B744"/>
      <c r="C744"/>
      <c r="D744"/>
      <c r="E744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</row>
    <row r="745" spans="1:17">
      <c r="A745"/>
      <c r="B745"/>
      <c r="C745"/>
      <c r="D745"/>
      <c r="E745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</row>
    <row r="746" spans="1:17">
      <c r="A746"/>
      <c r="B746"/>
      <c r="C746"/>
      <c r="D746"/>
      <c r="E746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</row>
    <row r="747" spans="1:17">
      <c r="A747"/>
      <c r="B747"/>
      <c r="C747"/>
      <c r="D747"/>
      <c r="E747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</row>
    <row r="748" spans="1:17">
      <c r="A748"/>
      <c r="B748"/>
      <c r="C748"/>
      <c r="D748"/>
      <c r="E74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</row>
    <row r="749" spans="1:17">
      <c r="A749"/>
      <c r="B749"/>
      <c r="C749"/>
      <c r="D749"/>
      <c r="E749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</row>
    <row r="750" spans="1:17">
      <c r="A750"/>
      <c r="B750"/>
      <c r="C750"/>
      <c r="D750"/>
      <c r="E750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</row>
    <row r="751" spans="1:17">
      <c r="A751"/>
      <c r="B751"/>
      <c r="C751"/>
      <c r="D751"/>
      <c r="E751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</row>
    <row r="752" spans="1:17">
      <c r="A752"/>
      <c r="B752"/>
      <c r="C752"/>
      <c r="D752"/>
      <c r="E752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</row>
    <row r="753" spans="1:17">
      <c r="A753"/>
      <c r="B753"/>
      <c r="C753"/>
      <c r="D753"/>
      <c r="E753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</row>
    <row r="754" spans="1:17">
      <c r="A754"/>
      <c r="B754"/>
      <c r="C754"/>
      <c r="D754"/>
      <c r="E754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</row>
    <row r="755" spans="1:17">
      <c r="A755"/>
      <c r="B755"/>
      <c r="C755"/>
      <c r="D755"/>
      <c r="E755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</row>
    <row r="756" spans="1:17">
      <c r="A756"/>
      <c r="B756"/>
      <c r="C756"/>
      <c r="D756"/>
      <c r="E756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</row>
    <row r="757" spans="1:17">
      <c r="A757"/>
      <c r="B757"/>
      <c r="C757"/>
      <c r="D757"/>
      <c r="E757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</row>
    <row r="758" spans="1:17">
      <c r="A758"/>
      <c r="B758"/>
      <c r="C758"/>
      <c r="D758"/>
      <c r="E7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</row>
    <row r="759" spans="1:17">
      <c r="A759"/>
      <c r="B759"/>
      <c r="C759"/>
      <c r="D759"/>
      <c r="E759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</row>
    <row r="760" spans="1:17">
      <c r="A760"/>
      <c r="B760"/>
      <c r="C760"/>
      <c r="D760"/>
      <c r="E760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</row>
    <row r="761" spans="1:17">
      <c r="A761"/>
      <c r="B761"/>
      <c r="C761"/>
      <c r="D761"/>
      <c r="E761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</row>
    <row r="762" spans="1:17">
      <c r="A762"/>
      <c r="B762"/>
      <c r="C762"/>
      <c r="D762"/>
      <c r="E762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</row>
    <row r="763" spans="1:17">
      <c r="A763"/>
      <c r="B763"/>
      <c r="C763"/>
      <c r="D763"/>
      <c r="E763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</row>
    <row r="764" spans="1:17">
      <c r="A764"/>
      <c r="B764"/>
      <c r="C764"/>
      <c r="D764"/>
      <c r="E764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</row>
    <row r="765" spans="1:17">
      <c r="A765"/>
      <c r="B765"/>
      <c r="C765"/>
      <c r="D765"/>
      <c r="E765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</row>
    <row r="766" spans="1:17">
      <c r="A766"/>
      <c r="B766"/>
      <c r="C766"/>
      <c r="D766"/>
      <c r="E766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</row>
    <row r="767" spans="1:17">
      <c r="A767"/>
      <c r="B767"/>
      <c r="C767"/>
      <c r="D767"/>
      <c r="E767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</row>
    <row r="768" spans="1:17">
      <c r="A768"/>
      <c r="B768"/>
      <c r="C768"/>
      <c r="D768"/>
      <c r="E76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</row>
    <row r="769" spans="1:17">
      <c r="A769"/>
      <c r="B769"/>
      <c r="C769"/>
      <c r="D769"/>
      <c r="E769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</row>
    <row r="770" spans="1:17">
      <c r="A770"/>
      <c r="B770"/>
      <c r="C770"/>
      <c r="D770"/>
      <c r="E770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</row>
    <row r="771" spans="1:17">
      <c r="A771"/>
      <c r="B771"/>
      <c r="C771"/>
      <c r="D771"/>
      <c r="E771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</row>
    <row r="772" spans="1:17">
      <c r="A772"/>
      <c r="B772"/>
      <c r="C772"/>
      <c r="D772"/>
      <c r="E772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</row>
    <row r="773" spans="1:17">
      <c r="A773"/>
      <c r="B773"/>
      <c r="C773"/>
      <c r="D773"/>
      <c r="E773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</row>
    <row r="774" spans="1:17">
      <c r="A774"/>
      <c r="B774"/>
      <c r="C774"/>
      <c r="D774"/>
      <c r="E774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</row>
    <row r="775" spans="1:17">
      <c r="A775"/>
      <c r="B775"/>
      <c r="C775"/>
      <c r="D775"/>
      <c r="E775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</row>
    <row r="776" spans="1:17">
      <c r="A776"/>
      <c r="B776"/>
      <c r="C776"/>
      <c r="D776"/>
      <c r="E776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</row>
    <row r="777" spans="1:17">
      <c r="A777"/>
      <c r="B777"/>
      <c r="C777"/>
      <c r="D777"/>
      <c r="E777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</row>
    <row r="778" spans="1:17">
      <c r="A778"/>
      <c r="B778"/>
      <c r="C778"/>
      <c r="D778"/>
      <c r="E77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</row>
    <row r="779" spans="1:17">
      <c r="A779"/>
      <c r="B779"/>
      <c r="C779"/>
      <c r="D779"/>
      <c r="E779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</row>
    <row r="780" spans="1:17">
      <c r="A780"/>
      <c r="B780"/>
      <c r="C780"/>
      <c r="D780"/>
      <c r="E780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</row>
    <row r="781" spans="1:17">
      <c r="A781"/>
      <c r="B781"/>
      <c r="C781"/>
      <c r="D781"/>
      <c r="E781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</row>
    <row r="782" spans="1:17">
      <c r="A782"/>
      <c r="B782"/>
      <c r="C782"/>
      <c r="D782"/>
      <c r="E782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</row>
    <row r="783" spans="1:17">
      <c r="A783"/>
      <c r="B783"/>
      <c r="C783"/>
      <c r="D783"/>
      <c r="E783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</row>
    <row r="784" spans="1:17">
      <c r="A784"/>
      <c r="B784"/>
      <c r="C784"/>
      <c r="D784"/>
      <c r="E784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</row>
    <row r="785" spans="1:17">
      <c r="A785"/>
      <c r="B785"/>
      <c r="C785"/>
      <c r="D785"/>
      <c r="E785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</row>
    <row r="786" spans="1:17">
      <c r="A786"/>
      <c r="B786"/>
      <c r="C786"/>
      <c r="D786"/>
      <c r="E786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</row>
    <row r="787" spans="1:17">
      <c r="A787"/>
      <c r="B787"/>
      <c r="C787"/>
      <c r="D787"/>
      <c r="E787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</row>
    <row r="788" spans="1:17">
      <c r="A788"/>
      <c r="B788"/>
      <c r="C788"/>
      <c r="D788"/>
      <c r="E78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</row>
    <row r="789" spans="1:17">
      <c r="A789"/>
      <c r="B789"/>
      <c r="C789"/>
      <c r="D789"/>
      <c r="E789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</row>
    <row r="790" spans="1:17">
      <c r="A790"/>
      <c r="B790"/>
      <c r="C790"/>
      <c r="D790"/>
      <c r="E790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</row>
    <row r="791" spans="1:17">
      <c r="A791"/>
      <c r="B791"/>
      <c r="C791"/>
      <c r="D791"/>
      <c r="E791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</row>
    <row r="792" spans="1:17">
      <c r="A792"/>
      <c r="B792"/>
      <c r="C792"/>
      <c r="D792"/>
      <c r="E792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</row>
    <row r="793" spans="1:17">
      <c r="A793"/>
      <c r="B793"/>
      <c r="C793"/>
      <c r="D793"/>
      <c r="E793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</row>
    <row r="794" spans="1:17">
      <c r="A794"/>
      <c r="B794"/>
      <c r="C794"/>
      <c r="D794"/>
      <c r="E794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</row>
    <row r="795" spans="1:17">
      <c r="A795"/>
      <c r="B795"/>
      <c r="C795"/>
      <c r="D795"/>
      <c r="E795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</row>
    <row r="796" spans="1:17">
      <c r="A796"/>
      <c r="B796"/>
      <c r="C796"/>
      <c r="D796"/>
      <c r="E796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</row>
    <row r="797" spans="1:17">
      <c r="A797"/>
      <c r="B797"/>
      <c r="C797"/>
      <c r="D797"/>
      <c r="E797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</row>
    <row r="798" spans="1:17">
      <c r="A798"/>
      <c r="B798"/>
      <c r="C798"/>
      <c r="D798"/>
      <c r="E79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</row>
    <row r="799" spans="1:17">
      <c r="A799"/>
      <c r="B799"/>
      <c r="C799"/>
      <c r="D799"/>
      <c r="E799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</row>
    <row r="800" spans="1:17">
      <c r="A800"/>
      <c r="B800"/>
      <c r="C800"/>
      <c r="D800"/>
      <c r="E800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</row>
    <row r="801" spans="1:17">
      <c r="A801"/>
      <c r="B801"/>
      <c r="C801"/>
      <c r="D801"/>
      <c r="E801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</row>
    <row r="802" spans="1:17">
      <c r="A802"/>
      <c r="B802"/>
      <c r="C802"/>
      <c r="D802"/>
      <c r="E802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</row>
    <row r="803" spans="1:17">
      <c r="A803"/>
      <c r="B803"/>
      <c r="C803"/>
      <c r="D803"/>
      <c r="E803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</row>
    <row r="804" spans="1:17">
      <c r="A804"/>
      <c r="B804"/>
      <c r="C804"/>
      <c r="D804"/>
      <c r="E804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</row>
    <row r="805" spans="1:17">
      <c r="A805"/>
      <c r="B805"/>
      <c r="C805"/>
      <c r="D805"/>
      <c r="E805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</row>
    <row r="806" spans="1:17">
      <c r="A806"/>
      <c r="B806"/>
      <c r="C806"/>
      <c r="D806"/>
      <c r="E806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</row>
    <row r="807" spans="1:17">
      <c r="A807"/>
      <c r="B807"/>
      <c r="C807"/>
      <c r="D807"/>
      <c r="E807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</row>
    <row r="808" spans="1:17">
      <c r="A808"/>
      <c r="B808"/>
      <c r="C808"/>
      <c r="D808"/>
      <c r="E80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</row>
    <row r="809" spans="1:17">
      <c r="A809"/>
      <c r="B809"/>
      <c r="C809"/>
      <c r="D809"/>
      <c r="E809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</row>
    <row r="810" spans="1:17">
      <c r="A810"/>
      <c r="B810"/>
      <c r="C810"/>
      <c r="D810"/>
      <c r="E810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</row>
    <row r="811" spans="1:17">
      <c r="A811"/>
      <c r="B811"/>
      <c r="C811"/>
      <c r="D811"/>
      <c r="E811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</row>
    <row r="812" spans="1:17">
      <c r="A812"/>
      <c r="B812"/>
      <c r="C812"/>
      <c r="D812"/>
      <c r="E812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</row>
    <row r="813" spans="1:17">
      <c r="A813"/>
      <c r="B813"/>
      <c r="C813"/>
      <c r="D813"/>
      <c r="E813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</row>
    <row r="814" spans="1:17">
      <c r="A814"/>
      <c r="B814"/>
      <c r="C814"/>
      <c r="D814"/>
      <c r="E814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</row>
    <row r="815" spans="1:17">
      <c r="A815"/>
      <c r="B815"/>
      <c r="C815"/>
      <c r="D815"/>
      <c r="E815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</row>
    <row r="816" spans="1:17">
      <c r="A816"/>
      <c r="B816"/>
      <c r="C816"/>
      <c r="D816"/>
      <c r="E816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</row>
    <row r="817" spans="1:17">
      <c r="A817"/>
      <c r="B817"/>
      <c r="C817"/>
      <c r="D817"/>
      <c r="E817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</row>
    <row r="818" spans="1:17">
      <c r="A818"/>
      <c r="B818"/>
      <c r="C818"/>
      <c r="D818"/>
      <c r="E81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</row>
    <row r="819" spans="1:17">
      <c r="A819"/>
      <c r="B819"/>
      <c r="C819"/>
      <c r="D819"/>
      <c r="E819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</row>
    <row r="820" spans="1:17">
      <c r="A820"/>
      <c r="B820"/>
      <c r="C820"/>
      <c r="D820"/>
      <c r="E820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</row>
    <row r="821" spans="1:17">
      <c r="A821"/>
      <c r="B821"/>
      <c r="C821"/>
      <c r="D821"/>
      <c r="E821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</row>
    <row r="822" spans="1:17">
      <c r="A822"/>
      <c r="B822"/>
      <c r="C822"/>
      <c r="D822"/>
      <c r="E822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</row>
    <row r="823" spans="1:17">
      <c r="A823"/>
      <c r="B823"/>
      <c r="C823"/>
      <c r="D823"/>
      <c r="E823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</row>
    <row r="824" spans="1:17">
      <c r="A824"/>
      <c r="B824"/>
      <c r="C824"/>
      <c r="D824"/>
      <c r="E824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</row>
    <row r="825" spans="1:17">
      <c r="A825"/>
      <c r="B825"/>
      <c r="C825"/>
      <c r="D825"/>
      <c r="E825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</row>
    <row r="826" spans="1:17">
      <c r="A826"/>
      <c r="B826"/>
      <c r="C826"/>
      <c r="D826"/>
      <c r="E826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</row>
    <row r="827" spans="1:17">
      <c r="A827"/>
      <c r="B827"/>
      <c r="C827"/>
      <c r="D827"/>
      <c r="E827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</row>
    <row r="828" spans="1:17">
      <c r="A828"/>
      <c r="B828"/>
      <c r="C828"/>
      <c r="D828"/>
      <c r="E82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</row>
    <row r="829" spans="1:17">
      <c r="A829"/>
      <c r="B829"/>
      <c r="C829"/>
      <c r="D829"/>
      <c r="E829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</row>
    <row r="830" spans="1:17">
      <c r="A830"/>
      <c r="B830"/>
      <c r="C830"/>
      <c r="D830"/>
      <c r="E830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</row>
    <row r="831" spans="1:17">
      <c r="A831"/>
      <c r="B831"/>
      <c r="C831"/>
      <c r="D831"/>
      <c r="E831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</row>
    <row r="832" spans="1:17">
      <c r="A832"/>
      <c r="B832"/>
      <c r="C832"/>
      <c r="D832"/>
      <c r="E832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</row>
    <row r="833" spans="1:17">
      <c r="A833"/>
      <c r="B833"/>
      <c r="C833"/>
      <c r="D833"/>
      <c r="E833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</row>
    <row r="834" spans="1:17">
      <c r="A834"/>
      <c r="B834"/>
      <c r="C834"/>
      <c r="D834"/>
      <c r="E834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</row>
    <row r="835" spans="1:17">
      <c r="A835"/>
      <c r="B835"/>
      <c r="C835"/>
      <c r="D835"/>
      <c r="E835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</row>
    <row r="836" spans="1:17">
      <c r="A836"/>
      <c r="B836"/>
      <c r="C836"/>
      <c r="D836"/>
      <c r="E836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</row>
    <row r="837" spans="1:17">
      <c r="A837"/>
      <c r="B837"/>
      <c r="C837"/>
      <c r="D837"/>
      <c r="E837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</row>
    <row r="838" spans="1:17">
      <c r="A838"/>
      <c r="B838"/>
      <c r="C838"/>
      <c r="D838"/>
      <c r="E83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</row>
    <row r="839" spans="1:17">
      <c r="A839"/>
      <c r="B839"/>
      <c r="C839"/>
      <c r="D839"/>
      <c r="E839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</row>
    <row r="840" spans="1:17">
      <c r="A840"/>
      <c r="B840"/>
      <c r="C840"/>
      <c r="D840"/>
      <c r="E840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</row>
    <row r="841" spans="1:17">
      <c r="A841"/>
      <c r="B841"/>
      <c r="C841"/>
      <c r="D841"/>
      <c r="E841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</row>
    <row r="842" spans="1:17">
      <c r="A842"/>
      <c r="B842"/>
      <c r="C842"/>
      <c r="D842"/>
      <c r="E842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</row>
    <row r="843" spans="1:17">
      <c r="A843"/>
      <c r="B843"/>
      <c r="C843"/>
      <c r="D843"/>
      <c r="E843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</row>
    <row r="844" spans="1:17">
      <c r="A844"/>
      <c r="B844"/>
      <c r="C844"/>
      <c r="D844"/>
      <c r="E844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</row>
    <row r="845" spans="1:17">
      <c r="A845"/>
      <c r="B845"/>
      <c r="C845"/>
      <c r="D845"/>
      <c r="E845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</row>
    <row r="846" spans="1:17">
      <c r="A846"/>
      <c r="B846"/>
      <c r="C846"/>
      <c r="D846"/>
      <c r="E846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</row>
    <row r="847" spans="1:17">
      <c r="A847"/>
      <c r="B847"/>
      <c r="C847"/>
      <c r="D847"/>
      <c r="E847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</row>
    <row r="848" spans="1:17">
      <c r="A848"/>
      <c r="B848"/>
      <c r="C848"/>
      <c r="D848"/>
      <c r="E84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</row>
    <row r="849" spans="1:17">
      <c r="A849"/>
      <c r="B849"/>
      <c r="C849"/>
      <c r="D849"/>
      <c r="E849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</row>
    <row r="850" spans="1:17">
      <c r="A850"/>
      <c r="B850"/>
      <c r="C850"/>
      <c r="D850"/>
      <c r="E850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</row>
    <row r="851" spans="1:17">
      <c r="A851"/>
      <c r="B851"/>
      <c r="C851"/>
      <c r="D851"/>
      <c r="E851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</row>
    <row r="852" spans="1:17">
      <c r="A852"/>
      <c r="B852"/>
      <c r="C852"/>
      <c r="D852"/>
      <c r="E852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</row>
    <row r="853" spans="1:17">
      <c r="A853"/>
      <c r="B853"/>
      <c r="C853"/>
      <c r="D853"/>
      <c r="E853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</row>
    <row r="854" spans="1:17">
      <c r="A854"/>
      <c r="B854"/>
      <c r="C854"/>
      <c r="D854"/>
      <c r="E854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</row>
    <row r="855" spans="1:17">
      <c r="A855"/>
      <c r="B855"/>
      <c r="C855"/>
      <c r="D855"/>
      <c r="E855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</row>
    <row r="856" spans="1:17">
      <c r="A856"/>
      <c r="B856"/>
      <c r="C856"/>
      <c r="D856"/>
      <c r="E856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</row>
    <row r="857" spans="1:17">
      <c r="A857"/>
      <c r="B857"/>
      <c r="C857"/>
      <c r="D857"/>
      <c r="E857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</row>
    <row r="858" spans="1:17">
      <c r="A858"/>
      <c r="B858"/>
      <c r="C858"/>
      <c r="D858"/>
      <c r="E8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</row>
    <row r="859" spans="1:17">
      <c r="A859"/>
      <c r="B859"/>
      <c r="C859"/>
      <c r="D859"/>
      <c r="E859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</row>
    <row r="860" spans="1:17">
      <c r="A860"/>
      <c r="B860"/>
      <c r="C860"/>
      <c r="D860"/>
      <c r="E860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</row>
    <row r="861" spans="1:17">
      <c r="A861"/>
      <c r="B861"/>
      <c r="C861"/>
      <c r="D861"/>
      <c r="E861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</row>
    <row r="862" spans="1:17">
      <c r="A862"/>
      <c r="B862"/>
      <c r="C862"/>
      <c r="D862"/>
      <c r="E862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</row>
    <row r="863" spans="1:17">
      <c r="A863"/>
      <c r="B863"/>
      <c r="C863"/>
      <c r="D863"/>
      <c r="E863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</row>
    <row r="864" spans="1:17">
      <c r="A864"/>
      <c r="B864"/>
      <c r="C864"/>
      <c r="D864"/>
      <c r="E864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</row>
    <row r="865" spans="1:17">
      <c r="A865"/>
      <c r="B865"/>
      <c r="C865"/>
      <c r="D865"/>
      <c r="E865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</row>
    <row r="866" spans="1:17">
      <c r="A866"/>
      <c r="B866"/>
      <c r="C866"/>
      <c r="D866"/>
      <c r="E866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</row>
    <row r="867" spans="1:17">
      <c r="A867"/>
      <c r="B867"/>
      <c r="C867"/>
      <c r="D867"/>
      <c r="E867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</row>
    <row r="868" spans="1:17">
      <c r="A868"/>
      <c r="B868"/>
      <c r="C868"/>
      <c r="D868"/>
      <c r="E86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</row>
    <row r="869" spans="1:17">
      <c r="A869"/>
      <c r="B869"/>
      <c r="C869"/>
      <c r="D869"/>
      <c r="E869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</row>
    <row r="870" spans="1:17">
      <c r="A870"/>
      <c r="B870"/>
      <c r="C870"/>
      <c r="D870"/>
      <c r="E870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</row>
    <row r="871" spans="1:17">
      <c r="A871"/>
      <c r="B871"/>
      <c r="C871"/>
      <c r="D871"/>
      <c r="E871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</row>
    <row r="872" spans="1:17">
      <c r="A872"/>
      <c r="B872"/>
      <c r="C872"/>
      <c r="D872"/>
      <c r="E872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</row>
    <row r="873" spans="1:17">
      <c r="A873"/>
      <c r="B873"/>
      <c r="C873"/>
      <c r="D873"/>
      <c r="E873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</row>
    <row r="874" spans="1:17">
      <c r="A874"/>
      <c r="B874"/>
      <c r="C874"/>
      <c r="D874"/>
      <c r="E874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</row>
    <row r="875" spans="1:17">
      <c r="A875"/>
      <c r="B875"/>
      <c r="C875"/>
      <c r="D875"/>
      <c r="E875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</row>
    <row r="876" spans="1:17">
      <c r="A876"/>
      <c r="B876"/>
      <c r="C876"/>
      <c r="D876"/>
      <c r="E876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</row>
    <row r="877" spans="1:17">
      <c r="A877"/>
      <c r="B877"/>
      <c r="C877"/>
      <c r="D877"/>
      <c r="E877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</row>
    <row r="878" spans="1:17">
      <c r="A878"/>
      <c r="B878"/>
      <c r="C878"/>
      <c r="D878"/>
      <c r="E87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</row>
    <row r="879" spans="1:17">
      <c r="A879"/>
      <c r="B879"/>
      <c r="C879"/>
      <c r="D879"/>
      <c r="E879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</row>
    <row r="880" spans="1:17">
      <c r="A880"/>
      <c r="B880"/>
      <c r="C880"/>
      <c r="D880"/>
      <c r="E880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</row>
    <row r="881" spans="1:17">
      <c r="A881"/>
      <c r="B881"/>
      <c r="C881"/>
      <c r="D881"/>
      <c r="E881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</row>
    <row r="882" spans="1:17">
      <c r="A882"/>
      <c r="B882"/>
      <c r="C882"/>
      <c r="D882"/>
      <c r="E882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</row>
    <row r="883" spans="1:17">
      <c r="A883"/>
      <c r="B883"/>
      <c r="C883"/>
      <c r="D883"/>
      <c r="E883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</row>
    <row r="884" spans="1:17">
      <c r="A884"/>
      <c r="B884"/>
      <c r="C884"/>
      <c r="D884"/>
      <c r="E884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</row>
    <row r="885" spans="1:17">
      <c r="A885"/>
      <c r="B885"/>
      <c r="C885"/>
      <c r="D885"/>
      <c r="E885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</row>
    <row r="886" spans="1:17">
      <c r="A886"/>
      <c r="B886"/>
      <c r="C886"/>
      <c r="D886"/>
      <c r="E886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</row>
    <row r="887" spans="1:17">
      <c r="A887"/>
      <c r="B887"/>
      <c r="C887"/>
      <c r="D887"/>
      <c r="E887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</row>
    <row r="888" spans="1:17">
      <c r="A888"/>
      <c r="B888"/>
      <c r="C888"/>
      <c r="D888"/>
      <c r="E88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</row>
    <row r="889" spans="1:17">
      <c r="A889"/>
      <c r="B889"/>
      <c r="C889"/>
      <c r="D889"/>
      <c r="E889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</row>
    <row r="890" spans="1:17">
      <c r="A890"/>
      <c r="B890"/>
      <c r="C890"/>
      <c r="D890"/>
      <c r="E890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</row>
    <row r="891" spans="1:17">
      <c r="A891"/>
      <c r="B891"/>
      <c r="C891"/>
      <c r="D891"/>
      <c r="E891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</row>
    <row r="892" spans="1:17">
      <c r="A892"/>
      <c r="B892"/>
      <c r="C892"/>
      <c r="D892"/>
      <c r="E892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</row>
    <row r="893" spans="1:17">
      <c r="A893"/>
      <c r="B893"/>
      <c r="C893"/>
      <c r="D893"/>
      <c r="E893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</row>
    <row r="894" spans="1:17">
      <c r="A894"/>
      <c r="B894"/>
      <c r="C894"/>
      <c r="D894"/>
      <c r="E894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</row>
    <row r="895" spans="1:17">
      <c r="A895"/>
      <c r="B895"/>
      <c r="C895"/>
      <c r="D895"/>
      <c r="E895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</row>
    <row r="896" spans="1:17">
      <c r="A896"/>
      <c r="B896"/>
      <c r="C896"/>
      <c r="D896"/>
      <c r="E896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</row>
    <row r="897" spans="1:17">
      <c r="A897"/>
      <c r="B897"/>
      <c r="C897"/>
      <c r="D897"/>
      <c r="E897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</row>
    <row r="898" spans="1:17">
      <c r="A898"/>
      <c r="B898"/>
      <c r="C898"/>
      <c r="D898"/>
      <c r="E89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</row>
    <row r="899" spans="1:17">
      <c r="A899"/>
      <c r="B899"/>
      <c r="C899"/>
      <c r="D899"/>
      <c r="E899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</row>
    <row r="900" spans="1:17">
      <c r="A900"/>
      <c r="B900"/>
      <c r="C900"/>
      <c r="D900"/>
      <c r="E900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</row>
    <row r="901" spans="1:17">
      <c r="A901"/>
      <c r="B901"/>
      <c r="C901"/>
      <c r="D901"/>
      <c r="E901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</row>
    <row r="902" spans="1:17">
      <c r="A902"/>
      <c r="B902"/>
      <c r="C902"/>
      <c r="D902"/>
      <c r="E902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</row>
    <row r="903" spans="1:17">
      <c r="A903"/>
      <c r="B903"/>
      <c r="C903"/>
      <c r="D903"/>
      <c r="E903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</row>
    <row r="904" spans="1:17">
      <c r="A904"/>
      <c r="B904"/>
      <c r="C904"/>
      <c r="D904"/>
      <c r="E904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</row>
    <row r="905" spans="1:17">
      <c r="A905"/>
      <c r="B905"/>
      <c r="C905"/>
      <c r="D905"/>
      <c r="E905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</row>
    <row r="906" spans="1:17">
      <c r="A906"/>
      <c r="B906"/>
      <c r="C906"/>
      <c r="D906"/>
      <c r="E906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</row>
    <row r="907" spans="1:17">
      <c r="A907"/>
      <c r="B907"/>
      <c r="C907"/>
      <c r="D907"/>
      <c r="E907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</row>
    <row r="908" spans="1:17">
      <c r="A908"/>
      <c r="B908"/>
      <c r="C908"/>
      <c r="D908"/>
      <c r="E90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</row>
    <row r="909" spans="1:17">
      <c r="A909"/>
      <c r="B909"/>
      <c r="C909"/>
      <c r="D909"/>
      <c r="E909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</row>
    <row r="910" spans="1:17">
      <c r="A910"/>
      <c r="B910"/>
      <c r="C910"/>
      <c r="D910"/>
      <c r="E910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</row>
    <row r="911" spans="1:17">
      <c r="A911"/>
      <c r="B911"/>
      <c r="C911"/>
      <c r="D911"/>
      <c r="E911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</row>
    <row r="912" spans="1:17">
      <c r="A912"/>
      <c r="B912"/>
      <c r="C912"/>
      <c r="D912"/>
      <c r="E912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</row>
    <row r="913" spans="1:17">
      <c r="A913"/>
      <c r="B913"/>
      <c r="C913"/>
      <c r="D913"/>
      <c r="E913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</row>
    <row r="914" spans="1:17">
      <c r="A914"/>
      <c r="B914"/>
      <c r="C914"/>
      <c r="D914"/>
      <c r="E914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</row>
    <row r="915" spans="1:17">
      <c r="A915"/>
      <c r="B915"/>
      <c r="C915"/>
      <c r="D915"/>
      <c r="E915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</row>
    <row r="916" spans="1:17">
      <c r="A916"/>
      <c r="B916"/>
      <c r="C916"/>
      <c r="D916"/>
      <c r="E916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</row>
    <row r="917" spans="1:17">
      <c r="A917"/>
      <c r="B917"/>
      <c r="C917"/>
      <c r="D917"/>
      <c r="E917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</row>
    <row r="918" spans="1:17">
      <c r="A918"/>
      <c r="B918"/>
      <c r="C918"/>
      <c r="D918"/>
      <c r="E91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</row>
    <row r="919" spans="1:17">
      <c r="A919"/>
      <c r="B919"/>
      <c r="C919"/>
      <c r="D919"/>
      <c r="E919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</row>
    <row r="920" spans="1:17">
      <c r="A920"/>
      <c r="B920"/>
      <c r="C920"/>
      <c r="D920"/>
      <c r="E920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</row>
    <row r="921" spans="1:17">
      <c r="A921"/>
      <c r="B921"/>
      <c r="C921"/>
      <c r="D921"/>
      <c r="E921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</row>
    <row r="922" spans="1:17">
      <c r="A922"/>
      <c r="B922"/>
      <c r="C922"/>
      <c r="D922"/>
      <c r="E922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</row>
    <row r="923" spans="1:17">
      <c r="A923"/>
      <c r="B923"/>
      <c r="C923"/>
      <c r="D923"/>
      <c r="E923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</row>
    <row r="924" spans="1:17">
      <c r="A924"/>
      <c r="B924"/>
      <c r="C924"/>
      <c r="D924"/>
      <c r="E924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</row>
    <row r="925" spans="1:17">
      <c r="A925"/>
      <c r="B925"/>
      <c r="C925"/>
      <c r="D925"/>
      <c r="E925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</row>
    <row r="926" spans="1:17">
      <c r="A926"/>
      <c r="B926"/>
      <c r="C926"/>
      <c r="D926"/>
      <c r="E926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</row>
    <row r="927" spans="1:17">
      <c r="A927"/>
      <c r="B927"/>
      <c r="C927"/>
      <c r="D927"/>
      <c r="E927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</row>
    <row r="928" spans="1:17">
      <c r="A928"/>
      <c r="B928"/>
      <c r="C928"/>
      <c r="D928"/>
      <c r="E92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</row>
    <row r="929" spans="1:17">
      <c r="A929"/>
      <c r="B929"/>
      <c r="C929"/>
      <c r="D929"/>
      <c r="E929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</row>
    <row r="930" spans="1:17">
      <c r="A930"/>
      <c r="B930"/>
      <c r="C930"/>
      <c r="D930"/>
      <c r="E930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</row>
    <row r="931" spans="1:17">
      <c r="A931"/>
      <c r="B931"/>
      <c r="C931"/>
      <c r="D931"/>
      <c r="E931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</row>
    <row r="932" spans="1:17">
      <c r="A932"/>
      <c r="B932"/>
      <c r="C932"/>
      <c r="D932"/>
      <c r="E932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</row>
    <row r="933" spans="1:17">
      <c r="A933"/>
      <c r="B933"/>
      <c r="C933"/>
      <c r="D933"/>
      <c r="E933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</row>
    <row r="934" spans="1:17">
      <c r="A934"/>
      <c r="B934"/>
      <c r="C934"/>
      <c r="D934"/>
      <c r="E934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</row>
    <row r="935" spans="1:17">
      <c r="A935"/>
      <c r="B935"/>
      <c r="C935"/>
      <c r="D935"/>
      <c r="E935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</row>
    <row r="936" spans="1:17">
      <c r="A936"/>
      <c r="B936"/>
      <c r="C936"/>
      <c r="D936"/>
      <c r="E936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</row>
    <row r="937" spans="1:17">
      <c r="A937"/>
      <c r="B937"/>
      <c r="C937"/>
      <c r="D937"/>
      <c r="E937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</row>
    <row r="938" spans="1:17">
      <c r="A938"/>
      <c r="B938"/>
      <c r="C938"/>
      <c r="D938"/>
      <c r="E93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</row>
    <row r="939" spans="1:17">
      <c r="A939"/>
      <c r="B939"/>
      <c r="C939"/>
      <c r="D939"/>
      <c r="E939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</row>
    <row r="940" spans="1:17">
      <c r="A940"/>
      <c r="B940"/>
      <c r="C940"/>
      <c r="D940"/>
      <c r="E940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</row>
    <row r="941" spans="1:17">
      <c r="A941"/>
      <c r="B941"/>
      <c r="C941"/>
      <c r="D941"/>
      <c r="E941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</row>
    <row r="942" spans="1:17">
      <c r="A942"/>
      <c r="B942"/>
      <c r="C942"/>
      <c r="D942"/>
      <c r="E942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</row>
    <row r="943" spans="1:17">
      <c r="A943"/>
      <c r="B943"/>
      <c r="C943"/>
      <c r="D943"/>
      <c r="E943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</row>
    <row r="944" spans="1:17">
      <c r="A944"/>
      <c r="B944"/>
      <c r="C944"/>
      <c r="D944"/>
      <c r="E944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</row>
    <row r="945" spans="1:17">
      <c r="A945"/>
      <c r="B945"/>
      <c r="C945"/>
      <c r="D945"/>
      <c r="E945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</row>
    <row r="946" spans="1:17">
      <c r="A946"/>
      <c r="B946"/>
      <c r="C946"/>
      <c r="D946"/>
      <c r="E946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</row>
    <row r="947" spans="1:17">
      <c r="A947"/>
      <c r="B947"/>
      <c r="C947"/>
      <c r="D947"/>
      <c r="E947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</row>
    <row r="948" spans="1:17">
      <c r="A948"/>
      <c r="B948"/>
      <c r="C948"/>
      <c r="D948"/>
      <c r="E94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</row>
    <row r="949" spans="1:17">
      <c r="A949"/>
      <c r="B949"/>
      <c r="C949"/>
      <c r="D949"/>
      <c r="E949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</row>
    <row r="950" spans="1:17">
      <c r="A950"/>
      <c r="B950"/>
      <c r="C950"/>
      <c r="D950"/>
      <c r="E950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</row>
    <row r="951" spans="1:17">
      <c r="A951"/>
      <c r="B951"/>
      <c r="C951"/>
      <c r="D951"/>
      <c r="E951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</row>
    <row r="952" spans="1:17">
      <c r="A952"/>
      <c r="B952"/>
      <c r="C952"/>
      <c r="D952"/>
      <c r="E952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</row>
    <row r="953" spans="1:17">
      <c r="A953"/>
      <c r="B953"/>
      <c r="C953"/>
      <c r="D953"/>
      <c r="E953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</row>
    <row r="954" spans="1:17">
      <c r="A954"/>
      <c r="B954"/>
      <c r="C954"/>
      <c r="D954"/>
      <c r="E954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</row>
    <row r="955" spans="1:17">
      <c r="A955"/>
      <c r="B955"/>
      <c r="C955"/>
      <c r="D955"/>
      <c r="E955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</row>
    <row r="956" spans="1:17">
      <c r="A956"/>
      <c r="B956"/>
      <c r="C956"/>
      <c r="D956"/>
      <c r="E956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</row>
    <row r="957" spans="1:17">
      <c r="A957"/>
      <c r="B957"/>
      <c r="C957"/>
      <c r="D957"/>
      <c r="E957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</row>
    <row r="958" spans="1:17">
      <c r="A958"/>
      <c r="B958"/>
      <c r="C958"/>
      <c r="D958"/>
      <c r="E9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</row>
    <row r="959" spans="1:17">
      <c r="A959"/>
      <c r="B959"/>
      <c r="C959"/>
      <c r="D959"/>
      <c r="E959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</row>
    <row r="960" spans="1:17">
      <c r="A960"/>
      <c r="B960"/>
      <c r="C960"/>
      <c r="D960"/>
      <c r="E960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</row>
    <row r="961" spans="1:17">
      <c r="A961"/>
      <c r="B961"/>
      <c r="C961"/>
      <c r="D961"/>
      <c r="E961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</row>
    <row r="962" spans="1:17">
      <c r="A962"/>
      <c r="B962"/>
      <c r="C962"/>
      <c r="D962"/>
      <c r="E962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</row>
    <row r="963" spans="1:17">
      <c r="A963"/>
      <c r="B963"/>
      <c r="C963"/>
      <c r="D963"/>
      <c r="E963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</row>
    <row r="964" spans="1:17">
      <c r="A964"/>
      <c r="B964"/>
      <c r="C964"/>
      <c r="D964"/>
      <c r="E964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</row>
    <row r="965" spans="1:17">
      <c r="A965"/>
      <c r="B965"/>
      <c r="C965"/>
      <c r="D965"/>
      <c r="E965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</row>
    <row r="966" spans="1:17">
      <c r="A966"/>
      <c r="B966"/>
      <c r="C966"/>
      <c r="D966"/>
      <c r="E966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</row>
    <row r="967" spans="1:17">
      <c r="A967"/>
      <c r="B967"/>
      <c r="C967"/>
      <c r="D967"/>
      <c r="E967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</row>
    <row r="968" spans="1:17">
      <c r="A968"/>
      <c r="B968"/>
      <c r="C968"/>
      <c r="D968"/>
      <c r="E96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</row>
    <row r="969" spans="1:17">
      <c r="A969"/>
      <c r="B969"/>
      <c r="C969"/>
      <c r="D969"/>
      <c r="E969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</row>
    <row r="970" spans="1:17">
      <c r="A970"/>
      <c r="B970"/>
      <c r="C970"/>
      <c r="D970"/>
      <c r="E970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</row>
    <row r="971" spans="1:17">
      <c r="A971"/>
      <c r="B971"/>
      <c r="C971"/>
      <c r="D971"/>
      <c r="E971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</row>
    <row r="972" spans="1:17">
      <c r="A972"/>
      <c r="B972"/>
      <c r="C972"/>
      <c r="D972"/>
      <c r="E972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</row>
    <row r="973" spans="1:17">
      <c r="A973"/>
      <c r="B973"/>
      <c r="C973"/>
      <c r="D973"/>
      <c r="E973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</row>
    <row r="974" spans="1:17">
      <c r="A974"/>
      <c r="B974"/>
      <c r="C974"/>
      <c r="D974"/>
      <c r="E974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</row>
    <row r="975" spans="1:17">
      <c r="A975"/>
      <c r="B975"/>
      <c r="C975"/>
      <c r="D975"/>
      <c r="E975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</row>
    <row r="976" spans="1:17">
      <c r="A976"/>
      <c r="B976"/>
      <c r="C976"/>
      <c r="D976"/>
      <c r="E976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</row>
    <row r="977" spans="1:17">
      <c r="A977"/>
      <c r="B977"/>
      <c r="C977"/>
      <c r="D977"/>
      <c r="E977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</row>
    <row r="978" spans="1:17">
      <c r="A978"/>
      <c r="B978"/>
      <c r="C978"/>
      <c r="D978"/>
      <c r="E97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</row>
    <row r="979" spans="1:17">
      <c r="A979"/>
      <c r="B979"/>
      <c r="C979"/>
      <c r="D979"/>
      <c r="E979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</row>
    <row r="980" spans="1:17">
      <c r="A980"/>
      <c r="B980"/>
      <c r="C980"/>
      <c r="D980"/>
      <c r="E980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</row>
    <row r="981" spans="1:17">
      <c r="A981"/>
      <c r="B981"/>
      <c r="C981"/>
      <c r="D981"/>
      <c r="E981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</row>
    <row r="982" spans="1:17">
      <c r="A982"/>
      <c r="B982"/>
      <c r="C982"/>
      <c r="D982"/>
      <c r="E982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</row>
    <row r="983" spans="1:17">
      <c r="A983"/>
      <c r="B983"/>
      <c r="C983"/>
      <c r="D983"/>
      <c r="E983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</row>
    <row r="984" spans="1:17">
      <c r="A984"/>
      <c r="B984"/>
      <c r="C984"/>
      <c r="D984"/>
      <c r="E984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</row>
    <row r="985" spans="1:17">
      <c r="A985"/>
      <c r="B985"/>
      <c r="C985"/>
      <c r="D985"/>
      <c r="E985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</row>
    <row r="986" spans="1:17">
      <c r="A986"/>
      <c r="B986"/>
      <c r="C986"/>
      <c r="D986"/>
      <c r="E986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</row>
    <row r="987" spans="1:17">
      <c r="A987"/>
      <c r="B987"/>
      <c r="C987"/>
      <c r="D987"/>
      <c r="E987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</row>
    <row r="988" spans="1:17">
      <c r="A988"/>
      <c r="B988"/>
      <c r="C988"/>
      <c r="D988"/>
      <c r="E98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</row>
    <row r="989" spans="1:17">
      <c r="A989"/>
      <c r="B989"/>
      <c r="C989"/>
      <c r="D989"/>
      <c r="E98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</row>
    <row r="990" spans="1:17">
      <c r="A990"/>
      <c r="B990"/>
      <c r="C990"/>
      <c r="D990"/>
      <c r="E990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</row>
    <row r="991" spans="1:17">
      <c r="A991"/>
      <c r="B991"/>
      <c r="C991"/>
      <c r="D991"/>
      <c r="E991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</row>
    <row r="992" spans="1:17">
      <c r="A992"/>
      <c r="B992"/>
      <c r="C992"/>
      <c r="D992"/>
      <c r="E992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</row>
    <row r="993" spans="1:17">
      <c r="A993"/>
      <c r="B993"/>
      <c r="C993"/>
      <c r="D993"/>
      <c r="E993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</row>
    <row r="994" spans="1:17">
      <c r="A994"/>
      <c r="B994"/>
      <c r="C994"/>
      <c r="D994"/>
      <c r="E994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</row>
    <row r="995" spans="1:17">
      <c r="A995"/>
      <c r="B995"/>
      <c r="C995"/>
      <c r="D995"/>
      <c r="E995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</row>
    <row r="996" spans="1:17">
      <c r="A996"/>
      <c r="B996"/>
      <c r="C996"/>
      <c r="D996"/>
      <c r="E996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</row>
    <row r="997" spans="1:17">
      <c r="A997"/>
      <c r="B997"/>
      <c r="C997"/>
      <c r="D997"/>
      <c r="E997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</row>
    <row r="998" spans="1:17">
      <c r="A998"/>
      <c r="B998"/>
      <c r="C998"/>
      <c r="D998"/>
      <c r="E99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</row>
    <row r="999" spans="1:17">
      <c r="A999"/>
      <c r="B999"/>
      <c r="C999"/>
      <c r="D999"/>
      <c r="E999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</row>
    <row r="1000" spans="1:17">
      <c r="A1000"/>
      <c r="B1000"/>
      <c r="C1000"/>
      <c r="D1000"/>
      <c r="E1000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</row>
    <row r="1001" spans="1:17">
      <c r="A1001"/>
      <c r="B1001"/>
      <c r="C1001"/>
      <c r="D1001"/>
      <c r="E1001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</row>
    <row r="1002" spans="1:17">
      <c r="A1002"/>
      <c r="B1002"/>
      <c r="C1002"/>
      <c r="D1002"/>
      <c r="E1002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</row>
    <row r="1003" spans="1:17">
      <c r="A1003"/>
      <c r="B1003"/>
      <c r="C1003"/>
      <c r="D1003"/>
      <c r="E1003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</row>
    <row r="1004" spans="1:17">
      <c r="A1004"/>
      <c r="B1004"/>
      <c r="C1004"/>
      <c r="D1004"/>
      <c r="E1004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</row>
    <row r="1005" spans="1:17">
      <c r="A1005"/>
      <c r="B1005"/>
      <c r="C1005"/>
      <c r="D1005"/>
      <c r="E1005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</row>
    <row r="1006" spans="1:17">
      <c r="A1006"/>
      <c r="B1006"/>
      <c r="C1006"/>
      <c r="D1006"/>
      <c r="E1006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</row>
    <row r="1007" spans="1:17">
      <c r="A1007"/>
      <c r="B1007"/>
      <c r="C1007"/>
      <c r="D1007"/>
      <c r="E1007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</row>
    <row r="1008" spans="1:17">
      <c r="A1008"/>
      <c r="B1008"/>
      <c r="C1008"/>
      <c r="D1008"/>
      <c r="E100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</row>
    <row r="1009" spans="1:17">
      <c r="A1009"/>
      <c r="B1009"/>
      <c r="C1009"/>
      <c r="D1009"/>
      <c r="E1009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</row>
    <row r="1010" spans="1:17">
      <c r="A1010"/>
      <c r="B1010"/>
      <c r="C1010"/>
      <c r="D1010"/>
      <c r="E1010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</row>
    <row r="1011" spans="1:17">
      <c r="A1011"/>
      <c r="B1011"/>
      <c r="C1011"/>
      <c r="D1011"/>
      <c r="E1011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</row>
    <row r="1012" spans="1:17">
      <c r="A1012"/>
      <c r="B1012"/>
      <c r="C1012"/>
      <c r="D1012"/>
      <c r="E1012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</row>
    <row r="1013" spans="1:17">
      <c r="A1013"/>
      <c r="B1013"/>
      <c r="C1013"/>
      <c r="D1013"/>
      <c r="E1013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</row>
    <row r="1014" spans="1:17">
      <c r="A1014"/>
      <c r="B1014"/>
      <c r="C1014"/>
      <c r="D1014"/>
      <c r="E1014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</row>
    <row r="1015" spans="1:17">
      <c r="A1015"/>
      <c r="B1015"/>
      <c r="C1015"/>
      <c r="D1015"/>
      <c r="E1015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</row>
    <row r="1016" spans="1:17">
      <c r="A1016"/>
      <c r="B1016"/>
      <c r="C1016"/>
      <c r="D1016"/>
      <c r="E1016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</row>
    <row r="1017" spans="1:17">
      <c r="A1017"/>
      <c r="B1017"/>
      <c r="C1017"/>
      <c r="D1017"/>
      <c r="E1017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</row>
    <row r="1018" spans="1:17">
      <c r="A1018"/>
      <c r="B1018"/>
      <c r="C1018"/>
      <c r="D1018"/>
      <c r="E101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</row>
    <row r="1019" spans="1:17">
      <c r="A1019"/>
      <c r="B1019"/>
      <c r="C1019"/>
      <c r="D1019"/>
      <c r="E1019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</row>
    <row r="1020" spans="1:17">
      <c r="A1020"/>
      <c r="B1020"/>
      <c r="C1020"/>
      <c r="D1020"/>
      <c r="E1020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</row>
    <row r="1021" spans="1:17">
      <c r="A1021"/>
      <c r="B1021"/>
      <c r="C1021"/>
      <c r="D1021"/>
      <c r="E1021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</row>
    <row r="1022" spans="1:17">
      <c r="A1022"/>
      <c r="B1022"/>
      <c r="C1022"/>
      <c r="D1022"/>
      <c r="E1022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</row>
    <row r="1023" spans="1:17">
      <c r="A1023"/>
      <c r="B1023"/>
      <c r="C1023"/>
      <c r="D1023"/>
      <c r="E1023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</row>
    <row r="1024" spans="1:17">
      <c r="A1024"/>
      <c r="B1024"/>
      <c r="C1024"/>
      <c r="D1024"/>
      <c r="E1024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</row>
    <row r="1025" spans="1:17">
      <c r="A1025"/>
      <c r="B1025"/>
      <c r="C1025"/>
      <c r="D1025"/>
      <c r="E1025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</row>
    <row r="1026" spans="1:17">
      <c r="A1026"/>
      <c r="B1026"/>
      <c r="C1026"/>
      <c r="D1026"/>
      <c r="E1026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</row>
    <row r="1027" spans="1:17">
      <c r="A1027"/>
      <c r="B1027"/>
      <c r="C1027"/>
      <c r="D1027"/>
      <c r="E1027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</row>
    <row r="1028" spans="1:17">
      <c r="A1028"/>
      <c r="B1028"/>
      <c r="C1028"/>
      <c r="D1028"/>
      <c r="E102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</row>
    <row r="1029" spans="1:17">
      <c r="A1029"/>
      <c r="B1029"/>
      <c r="C1029"/>
      <c r="D1029"/>
      <c r="E1029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</row>
    <row r="1030" spans="1:17">
      <c r="A1030"/>
      <c r="B1030"/>
      <c r="C1030"/>
      <c r="D1030"/>
      <c r="E1030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</row>
    <row r="1031" spans="1:17">
      <c r="A1031"/>
      <c r="B1031"/>
      <c r="C1031"/>
      <c r="D1031"/>
      <c r="E1031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</row>
    <row r="1032" spans="1:17">
      <c r="A1032"/>
      <c r="B1032"/>
      <c r="C1032"/>
      <c r="D1032"/>
      <c r="E1032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</row>
    <row r="1033" spans="1:17">
      <c r="A1033"/>
      <c r="B1033"/>
      <c r="C1033"/>
      <c r="D1033"/>
      <c r="E1033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</row>
    <row r="1034" spans="1:17">
      <c r="A1034"/>
      <c r="B1034"/>
      <c r="C1034"/>
      <c r="D1034"/>
      <c r="E1034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</row>
    <row r="1035" spans="1:17">
      <c r="A1035"/>
      <c r="B1035"/>
      <c r="C1035"/>
      <c r="D1035"/>
      <c r="E1035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</row>
    <row r="1036" spans="1:17">
      <c r="A1036"/>
      <c r="B1036"/>
      <c r="C1036"/>
      <c r="D1036"/>
      <c r="E1036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</row>
    <row r="1037" spans="1:17">
      <c r="A1037"/>
      <c r="B1037"/>
      <c r="C1037"/>
      <c r="D1037"/>
      <c r="E1037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</row>
    <row r="1038" spans="1:17">
      <c r="A1038"/>
      <c r="B1038"/>
      <c r="C1038"/>
      <c r="D1038"/>
      <c r="E103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</row>
    <row r="1039" spans="1:17">
      <c r="A1039"/>
      <c r="B1039"/>
      <c r="C1039"/>
      <c r="D1039"/>
      <c r="E1039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</row>
    <row r="1040" spans="1:17">
      <c r="A1040"/>
      <c r="B1040"/>
      <c r="C1040"/>
      <c r="D1040"/>
      <c r="E1040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</row>
    <row r="1041" spans="1:17">
      <c r="A1041"/>
      <c r="B1041"/>
      <c r="C1041"/>
      <c r="D1041"/>
      <c r="E1041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</row>
    <row r="1042" spans="1:17">
      <c r="A1042"/>
      <c r="B1042"/>
      <c r="C1042"/>
      <c r="D1042"/>
      <c r="E1042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</row>
    <row r="1043" spans="1:17">
      <c r="A1043"/>
      <c r="B1043"/>
      <c r="C1043"/>
      <c r="D1043"/>
      <c r="E1043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</row>
    <row r="1044" spans="1:17">
      <c r="A1044"/>
      <c r="B1044"/>
      <c r="C1044"/>
      <c r="D1044"/>
      <c r="E1044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</row>
    <row r="1045" spans="1:17">
      <c r="A1045"/>
      <c r="B1045"/>
      <c r="C1045"/>
      <c r="D1045"/>
      <c r="E1045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</row>
    <row r="1046" spans="1:17">
      <c r="A1046"/>
      <c r="B1046"/>
      <c r="C1046"/>
      <c r="D1046"/>
      <c r="E1046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</row>
    <row r="1047" spans="1:17">
      <c r="A1047"/>
      <c r="B1047"/>
      <c r="C1047"/>
      <c r="D1047"/>
      <c r="E1047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</row>
    <row r="1048" spans="1:17">
      <c r="A1048"/>
      <c r="B1048"/>
      <c r="C1048"/>
      <c r="D1048"/>
      <c r="E104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</row>
    <row r="1049" spans="1:17">
      <c r="A1049"/>
      <c r="B1049"/>
      <c r="C1049"/>
      <c r="D1049"/>
      <c r="E1049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</row>
    <row r="1050" spans="1:17">
      <c r="A1050"/>
      <c r="B1050"/>
      <c r="C1050"/>
      <c r="D1050"/>
      <c r="E1050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</row>
    <row r="1051" spans="1:17">
      <c r="A1051"/>
      <c r="B1051"/>
      <c r="C1051"/>
      <c r="D1051"/>
      <c r="E1051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</row>
    <row r="1052" spans="1:17">
      <c r="A1052"/>
      <c r="B1052"/>
      <c r="C1052"/>
      <c r="D1052"/>
      <c r="E1052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</row>
    <row r="1053" spans="1:17">
      <c r="A1053"/>
      <c r="B1053"/>
      <c r="C1053"/>
      <c r="D1053"/>
      <c r="E1053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</row>
    <row r="1054" spans="1:17">
      <c r="A1054"/>
      <c r="B1054"/>
      <c r="C1054"/>
      <c r="D1054"/>
      <c r="E1054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</row>
    <row r="1055" spans="1:17">
      <c r="A1055"/>
      <c r="B1055"/>
      <c r="C1055"/>
      <c r="D1055"/>
      <c r="E1055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</row>
    <row r="1056" spans="1:17">
      <c r="A1056"/>
      <c r="B1056"/>
      <c r="C1056"/>
      <c r="D1056"/>
      <c r="E1056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</row>
    <row r="1057" spans="1:17">
      <c r="A1057"/>
      <c r="B1057"/>
      <c r="C1057"/>
      <c r="D1057"/>
      <c r="E1057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</row>
    <row r="1058" spans="1:17">
      <c r="A1058"/>
      <c r="B1058"/>
      <c r="C1058"/>
      <c r="D1058"/>
      <c r="E10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</row>
    <row r="1059" spans="1:17">
      <c r="A1059"/>
      <c r="B1059"/>
      <c r="C1059"/>
      <c r="D1059"/>
      <c r="E1059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</row>
    <row r="1060" spans="1:17">
      <c r="A1060"/>
      <c r="B1060"/>
      <c r="C1060"/>
      <c r="D1060"/>
      <c r="E1060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</row>
    <row r="1061" spans="1:17">
      <c r="A1061"/>
      <c r="B1061"/>
      <c r="C1061"/>
      <c r="D1061"/>
      <c r="E1061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</row>
    <row r="1062" spans="1:17">
      <c r="A1062"/>
      <c r="B1062"/>
      <c r="C1062"/>
      <c r="D1062"/>
      <c r="E1062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</row>
    <row r="1063" spans="1:17">
      <c r="A1063"/>
      <c r="B1063"/>
      <c r="C1063"/>
      <c r="D1063"/>
      <c r="E1063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</row>
    <row r="1064" spans="1:17">
      <c r="A1064"/>
      <c r="B1064"/>
      <c r="C1064"/>
      <c r="D1064"/>
      <c r="E1064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</row>
    <row r="1065" spans="1:17">
      <c r="A1065"/>
      <c r="B1065"/>
      <c r="C1065"/>
      <c r="D1065"/>
      <c r="E1065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</row>
    <row r="1066" spans="1:17">
      <c r="A1066"/>
      <c r="B1066"/>
      <c r="C1066"/>
      <c r="D1066"/>
      <c r="E1066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</row>
    <row r="1067" spans="1:17">
      <c r="A1067"/>
      <c r="B1067"/>
      <c r="C1067"/>
      <c r="D1067"/>
      <c r="E1067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</row>
    <row r="1068" spans="1:17">
      <c r="A1068"/>
      <c r="B1068"/>
      <c r="C1068"/>
      <c r="D1068"/>
      <c r="E106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</row>
    <row r="1069" spans="1:17">
      <c r="A1069"/>
      <c r="B1069"/>
      <c r="C1069"/>
      <c r="D1069"/>
      <c r="E1069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</row>
    <row r="1070" spans="1:17">
      <c r="A1070"/>
      <c r="B1070"/>
      <c r="C1070"/>
      <c r="D1070"/>
      <c r="E1070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</row>
    <row r="1071" spans="1:17">
      <c r="A1071"/>
      <c r="B1071"/>
      <c r="C1071"/>
      <c r="D1071"/>
      <c r="E1071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</row>
    <row r="1072" spans="1:17">
      <c r="A1072"/>
      <c r="B1072"/>
      <c r="C1072"/>
      <c r="D1072"/>
      <c r="E1072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</row>
    <row r="1073" spans="1:17">
      <c r="A1073"/>
      <c r="B1073"/>
      <c r="C1073"/>
      <c r="D1073"/>
      <c r="E1073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</row>
    <row r="1074" spans="1:17">
      <c r="A1074"/>
      <c r="B1074"/>
      <c r="C1074"/>
      <c r="D1074"/>
      <c r="E1074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</row>
    <row r="1075" spans="1:17">
      <c r="A1075"/>
      <c r="B1075"/>
      <c r="C1075"/>
      <c r="D1075"/>
      <c r="E1075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</row>
    <row r="1076" spans="1:17">
      <c r="A1076"/>
      <c r="B1076"/>
      <c r="C1076"/>
      <c r="D1076"/>
      <c r="E1076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</row>
    <row r="1077" spans="1:17">
      <c r="A1077"/>
      <c r="B1077"/>
      <c r="C1077"/>
      <c r="D1077"/>
      <c r="E1077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</row>
    <row r="1078" spans="1:17">
      <c r="A1078"/>
      <c r="B1078"/>
      <c r="C1078"/>
      <c r="D1078"/>
      <c r="E107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</row>
    <row r="1079" spans="1:17">
      <c r="A1079"/>
      <c r="B1079"/>
      <c r="C1079"/>
      <c r="D1079"/>
      <c r="E1079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</row>
    <row r="1080" spans="1:17">
      <c r="A1080"/>
      <c r="B1080"/>
      <c r="C1080"/>
      <c r="D1080"/>
      <c r="E1080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</row>
    <row r="1081" spans="1:17">
      <c r="A1081"/>
      <c r="B1081"/>
      <c r="C1081"/>
      <c r="D1081"/>
      <c r="E1081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</row>
    <row r="1082" spans="1:17">
      <c r="A1082"/>
      <c r="B1082"/>
      <c r="C1082"/>
      <c r="D1082"/>
      <c r="E1082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</row>
    <row r="1083" spans="1:17">
      <c r="A1083"/>
      <c r="B1083"/>
      <c r="C1083"/>
      <c r="D1083"/>
      <c r="E1083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</row>
    <row r="1084" spans="1:17">
      <c r="A1084"/>
      <c r="B1084"/>
      <c r="C1084"/>
      <c r="D1084"/>
      <c r="E1084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</row>
    <row r="1085" spans="1:17">
      <c r="A1085"/>
      <c r="B1085"/>
      <c r="C1085"/>
      <c r="D1085"/>
      <c r="E1085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</row>
    <row r="1086" spans="1:17">
      <c r="A1086"/>
      <c r="B1086"/>
      <c r="C1086"/>
      <c r="D1086"/>
      <c r="E1086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</row>
    <row r="1087" spans="1:17">
      <c r="A1087"/>
      <c r="B1087"/>
      <c r="C1087"/>
      <c r="D1087"/>
      <c r="E1087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</row>
    <row r="1088" spans="1:17">
      <c r="A1088"/>
      <c r="B1088"/>
      <c r="C1088"/>
      <c r="D1088"/>
      <c r="E108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</row>
    <row r="1089" spans="1:17">
      <c r="A1089"/>
      <c r="B1089"/>
      <c r="C1089"/>
      <c r="D1089"/>
      <c r="E1089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</row>
    <row r="1090" spans="1:17">
      <c r="A1090"/>
      <c r="B1090"/>
      <c r="C1090"/>
      <c r="D1090"/>
      <c r="E1090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</row>
    <row r="1091" spans="1:17">
      <c r="A1091"/>
      <c r="B1091"/>
      <c r="C1091"/>
      <c r="D1091"/>
      <c r="E1091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</row>
    <row r="1092" spans="1:17">
      <c r="A1092"/>
      <c r="B1092"/>
      <c r="C1092"/>
      <c r="D1092"/>
      <c r="E1092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</row>
    <row r="1093" spans="1:17">
      <c r="A1093"/>
      <c r="B1093"/>
      <c r="C1093"/>
      <c r="D1093"/>
      <c r="E1093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</row>
    <row r="1094" spans="1:17">
      <c r="A1094"/>
      <c r="B1094"/>
      <c r="C1094"/>
      <c r="D1094"/>
      <c r="E1094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</row>
    <row r="1095" spans="1:17">
      <c r="A1095"/>
      <c r="B1095"/>
      <c r="C1095"/>
      <c r="D1095"/>
      <c r="E1095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</row>
    <row r="1096" spans="1:17">
      <c r="A1096"/>
      <c r="B1096"/>
      <c r="C1096"/>
      <c r="D1096"/>
      <c r="E1096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</row>
    <row r="1097" spans="1:17">
      <c r="A1097"/>
      <c r="B1097"/>
      <c r="C1097"/>
      <c r="D1097"/>
      <c r="E1097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</row>
    <row r="1098" spans="1:17">
      <c r="A1098"/>
      <c r="B1098"/>
      <c r="C1098"/>
      <c r="D1098"/>
      <c r="E109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</row>
    <row r="1099" spans="1:17">
      <c r="A1099"/>
      <c r="B1099"/>
      <c r="C1099"/>
      <c r="D1099"/>
      <c r="E1099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</row>
    <row r="1100" spans="1:17">
      <c r="A1100"/>
      <c r="B1100"/>
      <c r="C1100"/>
      <c r="D1100"/>
      <c r="E1100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</row>
    <row r="1101" spans="1:17">
      <c r="A1101"/>
      <c r="B1101"/>
      <c r="C1101"/>
      <c r="D1101"/>
      <c r="E1101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</row>
    <row r="1102" spans="1:17">
      <c r="A1102"/>
      <c r="B1102"/>
      <c r="C1102"/>
      <c r="D1102"/>
      <c r="E1102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</row>
    <row r="1103" spans="1:17">
      <c r="A1103"/>
      <c r="B1103"/>
      <c r="C1103"/>
      <c r="D1103"/>
      <c r="E1103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  <c r="Q1103" s="58"/>
    </row>
    <row r="1104" spans="1:17">
      <c r="A1104"/>
      <c r="B1104"/>
      <c r="C1104"/>
      <c r="D1104"/>
      <c r="E1104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  <c r="Q1104" s="58"/>
    </row>
    <row r="1105" spans="1:17">
      <c r="A1105"/>
      <c r="B1105"/>
      <c r="C1105"/>
      <c r="D1105"/>
      <c r="E1105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</row>
    <row r="1106" spans="1:17">
      <c r="A1106"/>
      <c r="B1106"/>
      <c r="C1106"/>
      <c r="D1106"/>
      <c r="E1106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</row>
    <row r="1107" spans="1:17">
      <c r="A1107"/>
      <c r="B1107"/>
      <c r="C1107"/>
      <c r="D1107"/>
      <c r="E1107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  <c r="Q1107" s="58"/>
    </row>
    <row r="1108" spans="1:17">
      <c r="A1108"/>
      <c r="B1108"/>
      <c r="C1108"/>
      <c r="D1108"/>
      <c r="E110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  <c r="Q1108" s="58"/>
    </row>
    <row r="1109" spans="1:17">
      <c r="A1109"/>
      <c r="B1109"/>
      <c r="C1109"/>
      <c r="D1109"/>
      <c r="E1109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</row>
    <row r="1110" spans="1:17">
      <c r="A1110"/>
      <c r="B1110"/>
      <c r="C1110"/>
      <c r="D1110"/>
      <c r="E1110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</row>
    <row r="1111" spans="1:17">
      <c r="A1111"/>
      <c r="B1111"/>
      <c r="C1111"/>
      <c r="D1111"/>
      <c r="E1111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</row>
    <row r="1112" spans="1:17">
      <c r="A1112"/>
      <c r="B1112"/>
      <c r="C1112"/>
      <c r="D1112"/>
      <c r="E1112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</row>
    <row r="1113" spans="1:17">
      <c r="A1113"/>
      <c r="B1113"/>
      <c r="C1113"/>
      <c r="D1113"/>
      <c r="E1113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</row>
    <row r="1114" spans="1:17">
      <c r="A1114"/>
      <c r="B1114"/>
      <c r="C1114"/>
      <c r="D1114"/>
      <c r="E1114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</row>
    <row r="1115" spans="1:17">
      <c r="A1115"/>
      <c r="B1115"/>
      <c r="C1115"/>
      <c r="D1115"/>
      <c r="E1115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</row>
    <row r="1116" spans="1:17">
      <c r="A1116"/>
      <c r="B1116"/>
      <c r="C1116"/>
      <c r="D1116"/>
      <c r="E1116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</row>
    <row r="1117" spans="1:17">
      <c r="A1117"/>
      <c r="B1117"/>
      <c r="C1117"/>
      <c r="D1117"/>
      <c r="E1117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</row>
    <row r="1118" spans="1:17">
      <c r="A1118"/>
      <c r="B1118"/>
      <c r="C1118"/>
      <c r="D1118"/>
      <c r="E111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</row>
    <row r="1119" spans="1:17">
      <c r="A1119"/>
      <c r="B1119"/>
      <c r="C1119"/>
      <c r="D1119"/>
      <c r="E1119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</row>
    <row r="1120" spans="1:17">
      <c r="A1120"/>
      <c r="B1120"/>
      <c r="C1120"/>
      <c r="D1120"/>
      <c r="E1120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</row>
    <row r="1121" spans="1:17">
      <c r="A1121"/>
      <c r="B1121"/>
      <c r="C1121"/>
      <c r="D1121"/>
      <c r="E1121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</row>
    <row r="1122" spans="1:17">
      <c r="A1122"/>
      <c r="B1122"/>
      <c r="C1122"/>
      <c r="D1122"/>
      <c r="E1122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</row>
    <row r="1123" spans="1:17">
      <c r="A1123"/>
      <c r="B1123"/>
      <c r="C1123"/>
      <c r="D1123"/>
      <c r="E1123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</row>
    <row r="1124" spans="1:17">
      <c r="A1124"/>
      <c r="B1124"/>
      <c r="C1124"/>
      <c r="D1124"/>
      <c r="E1124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</row>
    <row r="1125" spans="1:17">
      <c r="A1125"/>
      <c r="B1125"/>
      <c r="C1125"/>
      <c r="D1125"/>
      <c r="E1125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</row>
    <row r="1126" spans="1:17">
      <c r="A1126"/>
      <c r="B1126"/>
      <c r="C1126"/>
      <c r="D1126"/>
      <c r="E1126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</row>
    <row r="1127" spans="1:17">
      <c r="A1127"/>
      <c r="B1127"/>
      <c r="C1127"/>
      <c r="D1127"/>
      <c r="E1127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</row>
    <row r="1128" spans="1:17">
      <c r="A1128"/>
      <c r="B1128"/>
      <c r="C1128"/>
      <c r="D1128"/>
      <c r="E112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</row>
    <row r="1129" spans="1:17">
      <c r="A1129"/>
      <c r="B1129"/>
      <c r="C1129"/>
      <c r="D1129"/>
      <c r="E1129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</row>
    <row r="1130" spans="1:17">
      <c r="A1130"/>
      <c r="B1130"/>
      <c r="C1130"/>
      <c r="D1130"/>
      <c r="E1130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</row>
    <row r="1131" spans="1:17">
      <c r="A1131"/>
      <c r="B1131"/>
      <c r="C1131"/>
      <c r="D1131"/>
      <c r="E1131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</row>
    <row r="1132" spans="1:17">
      <c r="A1132"/>
      <c r="B1132"/>
      <c r="C1132"/>
      <c r="D1132"/>
      <c r="E1132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</row>
    <row r="1133" spans="1:17">
      <c r="A1133"/>
      <c r="B1133"/>
      <c r="C1133"/>
      <c r="D1133"/>
      <c r="E1133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</row>
    <row r="1134" spans="1:17">
      <c r="A1134"/>
      <c r="B1134"/>
      <c r="C1134"/>
      <c r="D1134"/>
      <c r="E1134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</row>
    <row r="1135" spans="1:17">
      <c r="A1135"/>
      <c r="B1135"/>
      <c r="C1135"/>
      <c r="D1135"/>
      <c r="E1135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</row>
    <row r="1136" spans="1:17">
      <c r="A1136"/>
      <c r="B1136"/>
      <c r="C1136"/>
      <c r="D1136"/>
      <c r="E1136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</row>
    <row r="1137" spans="1:17">
      <c r="A1137"/>
      <c r="B1137"/>
      <c r="C1137"/>
      <c r="D1137"/>
      <c r="E1137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</row>
    <row r="1138" spans="1:17">
      <c r="A1138"/>
      <c r="B1138"/>
      <c r="C1138"/>
      <c r="D1138"/>
      <c r="E113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</row>
    <row r="1139" spans="1:17">
      <c r="A1139"/>
      <c r="B1139"/>
      <c r="C1139"/>
      <c r="D1139"/>
      <c r="E1139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</row>
    <row r="1140" spans="1:17">
      <c r="A1140"/>
      <c r="B1140"/>
      <c r="C1140"/>
      <c r="D1140"/>
      <c r="E1140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</row>
    <row r="1141" spans="1:17">
      <c r="A1141"/>
      <c r="B1141"/>
      <c r="C1141"/>
      <c r="D1141"/>
      <c r="E1141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</row>
    <row r="1142" spans="1:17">
      <c r="A1142"/>
      <c r="B1142"/>
      <c r="C1142"/>
      <c r="D1142"/>
      <c r="E1142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</row>
    <row r="1143" spans="1:17">
      <c r="A1143"/>
      <c r="B1143"/>
      <c r="C1143"/>
      <c r="D1143"/>
      <c r="E1143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</row>
    <row r="1144" spans="1:17">
      <c r="A1144"/>
      <c r="B1144"/>
      <c r="C1144"/>
      <c r="D1144"/>
      <c r="E1144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</row>
    <row r="1145" spans="1:17">
      <c r="A1145"/>
      <c r="B1145"/>
      <c r="C1145"/>
      <c r="D1145"/>
      <c r="E1145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</row>
    <row r="1146" spans="1:17">
      <c r="A1146"/>
      <c r="B1146"/>
      <c r="C1146"/>
      <c r="D1146"/>
      <c r="E1146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</row>
    <row r="1147" spans="1:17">
      <c r="A1147"/>
      <c r="B1147"/>
      <c r="C1147"/>
      <c r="D1147"/>
      <c r="E1147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</row>
    <row r="1148" spans="1:17">
      <c r="A1148"/>
      <c r="B1148"/>
      <c r="C1148"/>
      <c r="D1148"/>
      <c r="E114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</row>
    <row r="1149" spans="1:17">
      <c r="A1149"/>
      <c r="B1149"/>
      <c r="C1149"/>
      <c r="D1149"/>
      <c r="E1149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</row>
    <row r="1150" spans="1:17">
      <c r="A1150"/>
      <c r="B1150"/>
      <c r="C1150"/>
      <c r="D1150"/>
      <c r="E1150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</row>
    <row r="1151" spans="1:17">
      <c r="A1151"/>
      <c r="B1151"/>
      <c r="C1151"/>
      <c r="D1151"/>
      <c r="E1151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</row>
    <row r="1152" spans="1:17">
      <c r="A1152"/>
      <c r="B1152"/>
      <c r="C1152"/>
      <c r="D1152"/>
      <c r="E1152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</row>
    <row r="1153" spans="1:17">
      <c r="A1153"/>
      <c r="B1153"/>
      <c r="C1153"/>
      <c r="D1153"/>
      <c r="E1153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</row>
    <row r="1154" spans="1:17">
      <c r="A1154"/>
      <c r="B1154"/>
      <c r="C1154"/>
      <c r="D1154"/>
      <c r="E1154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</row>
    <row r="1155" spans="1:17">
      <c r="A1155"/>
      <c r="B1155"/>
      <c r="C1155"/>
      <c r="D1155"/>
      <c r="E1155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</row>
    <row r="1156" spans="1:17">
      <c r="A1156"/>
      <c r="B1156"/>
      <c r="C1156"/>
      <c r="D1156"/>
      <c r="E1156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</row>
    <row r="1157" spans="1:17">
      <c r="A1157"/>
      <c r="B1157"/>
      <c r="C1157"/>
      <c r="D1157"/>
      <c r="E1157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</row>
    <row r="1158" spans="1:17">
      <c r="A1158"/>
      <c r="B1158"/>
      <c r="C1158"/>
      <c r="D1158"/>
      <c r="E11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</row>
    <row r="1159" spans="1:17">
      <c r="A1159"/>
      <c r="B1159"/>
      <c r="C1159"/>
      <c r="D1159"/>
      <c r="E1159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</row>
    <row r="1160" spans="1:17">
      <c r="A1160"/>
      <c r="B1160"/>
      <c r="C1160"/>
      <c r="D1160"/>
      <c r="E1160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</row>
    <row r="1161" spans="1:17">
      <c r="A1161"/>
      <c r="B1161"/>
      <c r="C1161"/>
      <c r="D1161"/>
      <c r="E1161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</row>
    <row r="1162" spans="1:17">
      <c r="A1162"/>
      <c r="B1162"/>
      <c r="C1162"/>
      <c r="D1162"/>
      <c r="E1162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</row>
    <row r="1163" spans="1:17">
      <c r="A1163"/>
      <c r="B1163"/>
      <c r="C1163"/>
      <c r="D1163"/>
      <c r="E1163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</row>
    <row r="1164" spans="1:17">
      <c r="A1164"/>
      <c r="B1164"/>
      <c r="C1164"/>
      <c r="D1164"/>
      <c r="E1164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</row>
    <row r="1165" spans="1:17">
      <c r="A1165"/>
      <c r="B1165"/>
      <c r="C1165"/>
      <c r="D1165"/>
      <c r="E1165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</row>
    <row r="1166" spans="1:17">
      <c r="A1166"/>
      <c r="B1166"/>
      <c r="C1166"/>
      <c r="D1166"/>
      <c r="E1166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</row>
    <row r="1167" spans="1:17">
      <c r="A1167"/>
      <c r="B1167"/>
      <c r="C1167"/>
      <c r="D1167"/>
      <c r="E1167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</row>
    <row r="1168" spans="1:17">
      <c r="A1168"/>
      <c r="B1168"/>
      <c r="C1168"/>
      <c r="D1168"/>
      <c r="E116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</row>
    <row r="1169" spans="1:17">
      <c r="A1169"/>
      <c r="B1169"/>
      <c r="C1169"/>
      <c r="D1169"/>
      <c r="E1169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</row>
    <row r="1170" spans="1:17">
      <c r="A1170"/>
      <c r="B1170"/>
      <c r="C1170"/>
      <c r="D1170"/>
      <c r="E1170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</row>
    <row r="1171" spans="1:17">
      <c r="A1171"/>
      <c r="B1171"/>
      <c r="C1171"/>
      <c r="D1171"/>
      <c r="E1171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</row>
    <row r="1172" spans="1:17">
      <c r="A1172"/>
      <c r="B1172"/>
      <c r="C1172"/>
      <c r="D1172"/>
      <c r="E1172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</row>
    <row r="1173" spans="1:17">
      <c r="A1173"/>
      <c r="B1173"/>
      <c r="C1173"/>
      <c r="D1173"/>
      <c r="E1173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</row>
    <row r="1174" spans="1:17">
      <c r="A1174"/>
      <c r="B1174"/>
      <c r="C1174"/>
      <c r="D1174"/>
      <c r="E1174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</row>
    <row r="1175" spans="1:17">
      <c r="A1175"/>
      <c r="B1175"/>
      <c r="C1175"/>
      <c r="D1175"/>
      <c r="E1175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</row>
    <row r="1176" spans="1:17">
      <c r="A1176"/>
      <c r="B1176"/>
      <c r="C1176"/>
      <c r="D1176"/>
      <c r="E1176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</row>
    <row r="1177" spans="1:17">
      <c r="A1177"/>
      <c r="B1177"/>
      <c r="C1177"/>
      <c r="D1177"/>
      <c r="E1177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</row>
    <row r="1178" spans="1:17">
      <c r="A1178"/>
      <c r="B1178"/>
      <c r="C1178"/>
      <c r="D1178"/>
      <c r="E117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</row>
    <row r="1179" spans="1:17">
      <c r="A1179"/>
      <c r="B1179"/>
      <c r="C1179"/>
      <c r="D1179"/>
      <c r="E1179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</row>
    <row r="1180" spans="1:17">
      <c r="A1180"/>
      <c r="B1180"/>
      <c r="C1180"/>
      <c r="D1180"/>
      <c r="E1180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</row>
    <row r="1181" spans="1:17">
      <c r="A1181"/>
      <c r="B1181"/>
      <c r="C1181"/>
      <c r="D1181"/>
      <c r="E1181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</row>
    <row r="1182" spans="1:17">
      <c r="A1182"/>
      <c r="B1182"/>
      <c r="C1182"/>
      <c r="D1182"/>
      <c r="E1182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</row>
    <row r="1183" spans="1:17">
      <c r="A1183"/>
      <c r="B1183"/>
      <c r="C1183"/>
      <c r="D1183"/>
      <c r="E1183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</row>
    <row r="1184" spans="1:17">
      <c r="A1184"/>
      <c r="B1184"/>
      <c r="C1184"/>
      <c r="D1184"/>
      <c r="E1184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</row>
    <row r="1185" spans="1:17">
      <c r="A1185"/>
      <c r="B1185"/>
      <c r="C1185"/>
      <c r="D1185"/>
      <c r="E1185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</row>
    <row r="1186" spans="1:17">
      <c r="A1186"/>
      <c r="B1186"/>
      <c r="C1186"/>
      <c r="D1186"/>
      <c r="E1186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</row>
    <row r="1187" spans="1:17">
      <c r="A1187"/>
      <c r="B1187"/>
      <c r="C1187"/>
      <c r="D1187"/>
      <c r="E1187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</row>
    <row r="1188" spans="1:17">
      <c r="A1188"/>
      <c r="B1188"/>
      <c r="C1188"/>
      <c r="D1188"/>
      <c r="E118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</row>
    <row r="1189" spans="1:17">
      <c r="A1189"/>
      <c r="B1189"/>
      <c r="C1189"/>
      <c r="D1189"/>
      <c r="E1189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</row>
    <row r="1190" spans="1:17">
      <c r="A1190"/>
      <c r="B1190"/>
      <c r="C1190"/>
      <c r="D1190"/>
      <c r="E1190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</row>
    <row r="1191" spans="1:17">
      <c r="A1191"/>
      <c r="B1191"/>
      <c r="C1191"/>
      <c r="D1191"/>
      <c r="E1191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</row>
    <row r="1192" spans="1:17">
      <c r="A1192"/>
      <c r="B1192"/>
      <c r="C1192"/>
      <c r="D1192"/>
      <c r="E1192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</row>
    <row r="1193" spans="1:17">
      <c r="A1193"/>
      <c r="B1193"/>
      <c r="C1193"/>
      <c r="D1193"/>
      <c r="E1193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</row>
    <row r="1194" spans="1:17">
      <c r="A1194"/>
      <c r="B1194"/>
      <c r="C1194"/>
      <c r="D1194"/>
      <c r="E1194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</row>
    <row r="1195" spans="1:17">
      <c r="A1195"/>
      <c r="B1195"/>
      <c r="C1195"/>
      <c r="D1195"/>
      <c r="E1195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</row>
    <row r="1196" spans="1:17">
      <c r="A1196"/>
      <c r="B1196"/>
      <c r="C1196"/>
      <c r="D1196"/>
      <c r="E1196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</row>
    <row r="1197" spans="1:17">
      <c r="A1197"/>
      <c r="B1197"/>
      <c r="C1197"/>
      <c r="D1197"/>
      <c r="E1197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</row>
    <row r="1198" spans="1:17">
      <c r="A1198"/>
      <c r="B1198"/>
      <c r="C1198"/>
      <c r="D1198"/>
      <c r="E119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</row>
    <row r="1199" spans="1:17">
      <c r="A1199"/>
      <c r="B1199"/>
      <c r="C1199"/>
      <c r="D1199"/>
      <c r="E1199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</row>
    <row r="1200" spans="1:17">
      <c r="A1200"/>
      <c r="B1200"/>
      <c r="C1200"/>
      <c r="D1200"/>
      <c r="E1200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</row>
    <row r="1201" spans="1:17">
      <c r="A1201"/>
      <c r="B1201"/>
      <c r="C1201"/>
      <c r="D1201"/>
      <c r="E1201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</row>
    <row r="1202" spans="1:17">
      <c r="A1202"/>
      <c r="B1202"/>
      <c r="C1202"/>
      <c r="D1202"/>
      <c r="E1202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</row>
    <row r="1203" spans="1:17">
      <c r="A1203"/>
      <c r="B1203"/>
      <c r="C1203"/>
      <c r="D1203"/>
      <c r="E1203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</row>
    <row r="1204" spans="1:17">
      <c r="A1204"/>
      <c r="B1204"/>
      <c r="C1204"/>
      <c r="D1204"/>
      <c r="E1204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</row>
    <row r="1205" spans="1:17">
      <c r="A1205"/>
      <c r="B1205"/>
      <c r="C1205"/>
      <c r="D1205"/>
      <c r="E1205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</row>
    <row r="1206" spans="1:17">
      <c r="A1206"/>
      <c r="B1206"/>
      <c r="C1206"/>
      <c r="D1206"/>
      <c r="E1206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</row>
    <row r="1207" spans="1:17">
      <c r="A1207"/>
      <c r="B1207"/>
      <c r="C1207"/>
      <c r="D1207"/>
      <c r="E1207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</row>
    <row r="1208" spans="1:17">
      <c r="A1208"/>
      <c r="B1208"/>
      <c r="C1208"/>
      <c r="D1208"/>
      <c r="E120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</row>
    <row r="1209" spans="1:17">
      <c r="A1209"/>
      <c r="B1209"/>
      <c r="C1209"/>
      <c r="D1209"/>
      <c r="E1209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</row>
    <row r="1210" spans="1:17">
      <c r="A1210"/>
      <c r="B1210"/>
      <c r="C1210"/>
      <c r="D1210"/>
      <c r="E1210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</row>
    <row r="1211" spans="1:17">
      <c r="A1211"/>
      <c r="B1211"/>
      <c r="C1211"/>
      <c r="D1211"/>
      <c r="E1211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</row>
    <row r="1212" spans="1:17">
      <c r="A1212"/>
      <c r="B1212"/>
      <c r="C1212"/>
      <c r="D1212"/>
      <c r="E1212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</row>
    <row r="1213" spans="1:17">
      <c r="A1213"/>
      <c r="B1213"/>
      <c r="C1213"/>
      <c r="D1213"/>
      <c r="E1213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</row>
    <row r="1214" spans="1:17">
      <c r="A1214"/>
      <c r="B1214"/>
      <c r="C1214"/>
      <c r="D1214"/>
      <c r="E1214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</row>
    <row r="1215" spans="1:17">
      <c r="A1215"/>
      <c r="B1215"/>
      <c r="C1215"/>
      <c r="D1215"/>
      <c r="E1215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</row>
    <row r="1216" spans="1:17">
      <c r="A1216"/>
      <c r="B1216"/>
      <c r="C1216"/>
      <c r="D1216"/>
      <c r="E1216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</row>
    <row r="1217" spans="1:17">
      <c r="A1217"/>
      <c r="B1217"/>
      <c r="C1217"/>
      <c r="D1217"/>
      <c r="E1217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</row>
    <row r="1218" spans="1:17">
      <c r="A1218"/>
      <c r="B1218"/>
      <c r="C1218"/>
      <c r="D1218"/>
      <c r="E121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</row>
    <row r="1219" spans="1:17">
      <c r="A1219"/>
      <c r="B1219"/>
      <c r="C1219"/>
      <c r="D1219"/>
      <c r="E1219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</row>
    <row r="1220" spans="1:17">
      <c r="A1220"/>
      <c r="B1220"/>
      <c r="C1220"/>
      <c r="D1220"/>
      <c r="E1220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</row>
    <row r="1221" spans="1:17">
      <c r="A1221"/>
      <c r="B1221"/>
      <c r="C1221"/>
      <c r="D1221"/>
      <c r="E1221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</row>
    <row r="1222" spans="1:17">
      <c r="A1222"/>
      <c r="B1222"/>
      <c r="C1222"/>
      <c r="D1222"/>
      <c r="E1222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</row>
    <row r="1223" spans="1:17">
      <c r="A1223"/>
      <c r="B1223"/>
      <c r="C1223"/>
      <c r="D1223"/>
      <c r="E1223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</row>
    <row r="1224" spans="1:17">
      <c r="A1224"/>
      <c r="B1224"/>
      <c r="C1224"/>
      <c r="D1224"/>
      <c r="E1224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</row>
    <row r="1225" spans="1:17">
      <c r="A1225"/>
      <c r="B1225"/>
      <c r="C1225"/>
      <c r="D1225"/>
      <c r="E1225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</row>
    <row r="1226" spans="1:17">
      <c r="A1226"/>
      <c r="B1226"/>
      <c r="C1226"/>
      <c r="D1226"/>
      <c r="E1226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</row>
    <row r="1227" spans="1:17">
      <c r="A1227"/>
      <c r="B1227"/>
      <c r="C1227"/>
      <c r="D1227"/>
      <c r="E1227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</row>
    <row r="1228" spans="1:17">
      <c r="A1228"/>
      <c r="B1228"/>
      <c r="C1228"/>
      <c r="D1228"/>
      <c r="E122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</row>
    <row r="1229" spans="1:17">
      <c r="A1229"/>
      <c r="B1229"/>
      <c r="C1229"/>
      <c r="D1229"/>
      <c r="E1229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</row>
    <row r="1230" spans="1:17">
      <c r="A1230"/>
      <c r="B1230"/>
      <c r="C1230"/>
      <c r="D1230"/>
      <c r="E1230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</row>
    <row r="1231" spans="1:17">
      <c r="A1231"/>
      <c r="B1231"/>
      <c r="C1231"/>
      <c r="D1231"/>
      <c r="E1231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</row>
    <row r="1232" spans="1:17">
      <c r="A1232"/>
      <c r="B1232"/>
      <c r="C1232"/>
      <c r="D1232"/>
      <c r="E1232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</row>
    <row r="1233" spans="1:17">
      <c r="A1233"/>
      <c r="B1233"/>
      <c r="C1233"/>
      <c r="D1233"/>
      <c r="E1233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</row>
    <row r="1234" spans="1:17">
      <c r="A1234"/>
      <c r="B1234"/>
      <c r="C1234"/>
      <c r="D1234"/>
      <c r="E1234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</row>
    <row r="1235" spans="1:17">
      <c r="A1235"/>
      <c r="B1235"/>
      <c r="C1235"/>
      <c r="D1235"/>
      <c r="E1235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</row>
    <row r="1236" spans="1:17">
      <c r="A1236"/>
      <c r="B1236"/>
      <c r="C1236"/>
      <c r="D1236"/>
      <c r="E1236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</row>
    <row r="1237" spans="1:17">
      <c r="A1237"/>
      <c r="B1237"/>
      <c r="C1237"/>
      <c r="D1237"/>
      <c r="E1237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</row>
    <row r="1238" spans="1:17">
      <c r="A1238"/>
      <c r="B1238"/>
      <c r="C1238"/>
      <c r="D1238"/>
      <c r="E123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</row>
    <row r="1239" spans="1:17">
      <c r="A1239"/>
      <c r="B1239"/>
      <c r="C1239"/>
      <c r="D1239"/>
      <c r="E1239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</row>
    <row r="1240" spans="1:17">
      <c r="A1240"/>
      <c r="B1240"/>
      <c r="C1240"/>
      <c r="D1240"/>
      <c r="E1240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</row>
    <row r="1241" spans="1:17">
      <c r="A1241"/>
      <c r="B1241"/>
      <c r="C1241"/>
      <c r="D1241"/>
      <c r="E1241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</row>
    <row r="1242" spans="1:17">
      <c r="A1242"/>
      <c r="B1242"/>
      <c r="C1242"/>
      <c r="D1242"/>
      <c r="E1242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</row>
    <row r="1243" spans="1:17">
      <c r="A1243"/>
      <c r="B1243"/>
      <c r="C1243"/>
      <c r="D1243"/>
      <c r="E1243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</row>
    <row r="1244" spans="1:17">
      <c r="A1244"/>
      <c r="B1244"/>
      <c r="C1244"/>
      <c r="D1244"/>
      <c r="E1244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</row>
    <row r="1245" spans="1:17">
      <c r="A1245"/>
      <c r="B1245"/>
      <c r="C1245"/>
      <c r="D1245"/>
      <c r="E1245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</row>
    <row r="1246" spans="1:17">
      <c r="A1246"/>
      <c r="B1246"/>
      <c r="C1246"/>
      <c r="D1246"/>
      <c r="E1246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</row>
    <row r="1247" spans="1:17">
      <c r="A1247"/>
      <c r="B1247"/>
      <c r="C1247"/>
      <c r="D1247"/>
      <c r="E1247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</row>
    <row r="1248" spans="1:17">
      <c r="A1248"/>
      <c r="B1248"/>
      <c r="C1248"/>
      <c r="D1248"/>
      <c r="E124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</row>
    <row r="1249" spans="1:17">
      <c r="A1249"/>
      <c r="B1249"/>
      <c r="C1249"/>
      <c r="D1249"/>
      <c r="E1249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</row>
    <row r="1250" spans="1:17">
      <c r="A1250"/>
      <c r="B1250"/>
      <c r="C1250"/>
      <c r="D1250"/>
      <c r="E1250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</row>
    <row r="1251" spans="1:17">
      <c r="A1251"/>
      <c r="B1251"/>
      <c r="C1251"/>
      <c r="D1251"/>
      <c r="E1251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</row>
    <row r="1252" spans="1:17">
      <c r="A1252"/>
      <c r="B1252"/>
      <c r="C1252"/>
      <c r="D1252"/>
      <c r="E1252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</row>
    <row r="1253" spans="1:17">
      <c r="A1253"/>
      <c r="B1253"/>
      <c r="C1253"/>
      <c r="D1253"/>
      <c r="E1253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</row>
    <row r="1254" spans="1:17">
      <c r="A1254"/>
      <c r="B1254"/>
      <c r="C1254"/>
      <c r="D1254"/>
      <c r="E1254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</row>
    <row r="1255" spans="1:17">
      <c r="A1255"/>
      <c r="B1255"/>
      <c r="C1255"/>
      <c r="D1255"/>
      <c r="E1255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</row>
    <row r="1256" spans="1:17">
      <c r="A1256"/>
      <c r="B1256"/>
      <c r="C1256"/>
      <c r="D1256"/>
      <c r="E1256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</row>
    <row r="1257" spans="1:17">
      <c r="A1257"/>
      <c r="B1257"/>
      <c r="C1257"/>
      <c r="D1257"/>
      <c r="E1257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</row>
    <row r="1258" spans="1:17">
      <c r="A1258"/>
      <c r="B1258"/>
      <c r="C1258"/>
      <c r="D1258"/>
      <c r="E12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</row>
    <row r="1259" spans="1:17">
      <c r="A1259"/>
      <c r="B1259"/>
      <c r="C1259"/>
      <c r="D1259"/>
      <c r="E1259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</row>
    <row r="1260" spans="1:17">
      <c r="A1260"/>
      <c r="B1260"/>
      <c r="C1260"/>
      <c r="D1260"/>
      <c r="E1260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</row>
    <row r="1261" spans="1:17">
      <c r="A1261"/>
      <c r="B1261"/>
      <c r="C1261"/>
      <c r="D1261"/>
      <c r="E1261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</row>
    <row r="1262" spans="1:17">
      <c r="A1262"/>
      <c r="B1262"/>
      <c r="C1262"/>
      <c r="D1262"/>
      <c r="E1262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</row>
    <row r="1263" spans="1:17">
      <c r="A1263"/>
      <c r="B1263"/>
      <c r="C1263"/>
      <c r="D1263"/>
      <c r="E1263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</row>
    <row r="1264" spans="1:17">
      <c r="A1264"/>
      <c r="B1264"/>
      <c r="C1264"/>
      <c r="D1264"/>
      <c r="E1264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</row>
    <row r="1265" spans="1:17">
      <c r="A1265"/>
      <c r="B1265"/>
      <c r="C1265"/>
      <c r="D1265"/>
      <c r="E1265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</row>
    <row r="1266" spans="1:17">
      <c r="A1266"/>
      <c r="B1266"/>
      <c r="C1266"/>
      <c r="D1266"/>
      <c r="E1266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</row>
    <row r="1267" spans="1:17">
      <c r="A1267"/>
      <c r="B1267"/>
      <c r="C1267"/>
      <c r="D1267"/>
      <c r="E1267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</row>
    <row r="1268" spans="1:17">
      <c r="A1268"/>
      <c r="B1268"/>
      <c r="C1268"/>
      <c r="D1268"/>
      <c r="E126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</row>
    <row r="1269" spans="1:17">
      <c r="A1269"/>
      <c r="B1269"/>
      <c r="C1269"/>
      <c r="D1269"/>
      <c r="E1269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</row>
    <row r="1270" spans="1:17">
      <c r="A1270"/>
      <c r="B1270"/>
      <c r="C1270"/>
      <c r="D1270"/>
      <c r="E1270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</row>
    <row r="1271" spans="1:17">
      <c r="A1271"/>
      <c r="B1271"/>
      <c r="C1271"/>
      <c r="D1271"/>
      <c r="E1271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</row>
    <row r="1272" spans="1:17">
      <c r="A1272"/>
      <c r="B1272"/>
      <c r="C1272"/>
      <c r="D1272"/>
      <c r="E1272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</row>
    <row r="1273" spans="1:17">
      <c r="A1273"/>
      <c r="B1273"/>
      <c r="C1273"/>
      <c r="D1273"/>
      <c r="E1273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</row>
    <row r="1274" spans="1:17">
      <c r="A1274"/>
      <c r="B1274"/>
      <c r="C1274"/>
      <c r="D1274"/>
      <c r="E1274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</row>
    <row r="1275" spans="1:17">
      <c r="A1275"/>
      <c r="B1275"/>
      <c r="C1275"/>
      <c r="D1275"/>
      <c r="E1275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</row>
    <row r="1276" spans="1:17">
      <c r="A1276"/>
      <c r="B1276"/>
      <c r="C1276"/>
      <c r="D1276"/>
      <c r="E1276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</row>
    <row r="1277" spans="1:17">
      <c r="A1277"/>
      <c r="B1277"/>
      <c r="C1277"/>
      <c r="D1277"/>
      <c r="E1277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</row>
    <row r="1278" spans="1:17">
      <c r="A1278"/>
      <c r="B1278"/>
      <c r="C1278"/>
      <c r="D1278"/>
      <c r="E127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</row>
    <row r="1279" spans="1:17">
      <c r="A1279"/>
      <c r="B1279"/>
      <c r="C1279"/>
      <c r="D1279"/>
      <c r="E1279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</row>
    <row r="1280" spans="1:17">
      <c r="A1280"/>
      <c r="B1280"/>
      <c r="C1280"/>
      <c r="D1280"/>
      <c r="E1280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</row>
    <row r="1281" spans="1:17">
      <c r="A1281"/>
      <c r="B1281"/>
      <c r="C1281"/>
      <c r="D1281"/>
      <c r="E1281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</row>
    <row r="1282" spans="1:17">
      <c r="A1282"/>
      <c r="B1282"/>
      <c r="C1282"/>
      <c r="D1282"/>
      <c r="E1282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</row>
    <row r="1283" spans="1:17">
      <c r="A1283"/>
      <c r="B1283"/>
      <c r="C1283"/>
      <c r="D1283"/>
      <c r="E1283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</row>
    <row r="1284" spans="1:17">
      <c r="A1284"/>
      <c r="B1284"/>
      <c r="C1284"/>
      <c r="D1284"/>
      <c r="E1284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</row>
    <row r="1285" spans="1:17">
      <c r="A1285"/>
      <c r="B1285"/>
      <c r="C1285"/>
      <c r="D1285"/>
      <c r="E1285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</row>
    <row r="1286" spans="1:17">
      <c r="A1286"/>
      <c r="B1286"/>
      <c r="C1286"/>
      <c r="D1286"/>
      <c r="E1286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</row>
    <row r="1287" spans="1:17">
      <c r="A1287"/>
      <c r="B1287"/>
      <c r="C1287"/>
      <c r="D1287"/>
      <c r="E1287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</row>
    <row r="1288" spans="1:17">
      <c r="A1288"/>
      <c r="B1288"/>
      <c r="C1288"/>
      <c r="D1288"/>
      <c r="E128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</row>
    <row r="1289" spans="1:17">
      <c r="A1289"/>
      <c r="B1289"/>
      <c r="C1289"/>
      <c r="D1289"/>
      <c r="E1289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</row>
    <row r="1290" spans="1:17">
      <c r="A1290"/>
      <c r="B1290"/>
      <c r="C1290"/>
      <c r="D1290"/>
      <c r="E1290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</row>
    <row r="1291" spans="1:17">
      <c r="A1291"/>
      <c r="B1291"/>
      <c r="C1291"/>
      <c r="D1291"/>
      <c r="E1291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</row>
    <row r="1292" spans="1:17">
      <c r="A1292"/>
      <c r="B1292"/>
      <c r="C1292"/>
      <c r="D1292"/>
      <c r="E1292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</row>
    <row r="1293" spans="1:17">
      <c r="A1293"/>
      <c r="B1293"/>
      <c r="C1293"/>
      <c r="D1293"/>
      <c r="E1293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</row>
    <row r="1294" spans="1:17">
      <c r="A1294"/>
      <c r="B1294"/>
      <c r="C1294"/>
      <c r="D1294"/>
      <c r="E1294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</row>
    <row r="1295" spans="1:17">
      <c r="A1295"/>
      <c r="B1295"/>
      <c r="C1295"/>
      <c r="D1295"/>
      <c r="E1295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</row>
    <row r="1296" spans="1:17">
      <c r="A1296"/>
      <c r="B1296"/>
      <c r="C1296"/>
      <c r="D1296"/>
      <c r="E1296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</row>
    <row r="1297" spans="1:17">
      <c r="A1297"/>
      <c r="B1297"/>
      <c r="C1297"/>
      <c r="D1297"/>
      <c r="E1297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</row>
    <row r="1298" spans="1:17">
      <c r="A1298"/>
      <c r="B1298"/>
      <c r="C1298"/>
      <c r="D1298"/>
      <c r="E129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</row>
    <row r="1299" spans="1:17">
      <c r="A1299"/>
      <c r="B1299"/>
      <c r="C1299"/>
      <c r="D1299"/>
      <c r="E1299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</row>
    <row r="1300" spans="1:17">
      <c r="A1300"/>
      <c r="B1300"/>
      <c r="C1300"/>
      <c r="D1300"/>
      <c r="E1300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</row>
    <row r="1301" spans="1:17">
      <c r="A1301"/>
      <c r="B1301"/>
      <c r="C1301"/>
      <c r="D1301"/>
      <c r="E1301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</row>
    <row r="1302" spans="1:17">
      <c r="A1302"/>
      <c r="B1302"/>
      <c r="C1302"/>
      <c r="D1302"/>
      <c r="E1302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</row>
    <row r="1303" spans="1:17">
      <c r="A1303"/>
      <c r="B1303"/>
      <c r="C1303"/>
      <c r="D1303"/>
      <c r="E1303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</row>
    <row r="1304" spans="1:17">
      <c r="A1304"/>
      <c r="B1304"/>
      <c r="C1304"/>
      <c r="D1304"/>
      <c r="E1304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</row>
    <row r="1305" spans="1:17">
      <c r="A1305"/>
      <c r="B1305"/>
      <c r="C1305"/>
      <c r="D1305"/>
      <c r="E1305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</row>
    <row r="1306" spans="1:17">
      <c r="A1306"/>
      <c r="B1306"/>
      <c r="C1306"/>
      <c r="D1306"/>
      <c r="E1306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</row>
    <row r="1307" spans="1:17">
      <c r="A1307"/>
      <c r="B1307"/>
      <c r="C1307"/>
      <c r="D1307"/>
      <c r="E1307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</row>
    <row r="1308" spans="1:17">
      <c r="A1308"/>
      <c r="B1308"/>
      <c r="C1308"/>
      <c r="D1308"/>
      <c r="E130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</row>
    <row r="1309" spans="1:17">
      <c r="A1309"/>
      <c r="B1309"/>
      <c r="C1309"/>
      <c r="D1309"/>
      <c r="E1309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</row>
    <row r="1310" spans="1:17">
      <c r="A1310"/>
      <c r="B1310"/>
      <c r="C1310"/>
      <c r="D1310"/>
      <c r="E1310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</row>
    <row r="1311" spans="1:17">
      <c r="A1311"/>
      <c r="B1311"/>
      <c r="C1311"/>
      <c r="D1311"/>
      <c r="E1311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</row>
    <row r="1312" spans="1:17">
      <c r="A1312"/>
      <c r="B1312"/>
      <c r="C1312"/>
      <c r="D1312"/>
      <c r="E1312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</row>
    <row r="1313" spans="1:17">
      <c r="A1313"/>
      <c r="B1313"/>
      <c r="C1313"/>
      <c r="D1313"/>
      <c r="E1313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</row>
    <row r="1314" spans="1:17">
      <c r="A1314"/>
      <c r="B1314"/>
      <c r="C1314"/>
      <c r="D1314"/>
      <c r="E1314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</row>
    <row r="1315" spans="1:17">
      <c r="A1315"/>
      <c r="B1315"/>
      <c r="C1315"/>
      <c r="D1315"/>
      <c r="E1315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</row>
    <row r="1316" spans="1:17">
      <c r="A1316"/>
      <c r="B1316"/>
      <c r="C1316"/>
      <c r="D1316"/>
      <c r="E1316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</row>
    <row r="1317" spans="1:17">
      <c r="A1317"/>
      <c r="B1317"/>
      <c r="C1317"/>
      <c r="D1317"/>
      <c r="E1317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</row>
    <row r="1318" spans="1:17">
      <c r="A1318"/>
      <c r="B1318"/>
      <c r="C1318"/>
      <c r="D1318"/>
      <c r="E131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</row>
    <row r="1319" spans="1:17">
      <c r="A1319"/>
      <c r="B1319"/>
      <c r="C1319"/>
      <c r="D1319"/>
      <c r="E1319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</row>
    <row r="1320" spans="1:17">
      <c r="A1320"/>
      <c r="B1320"/>
      <c r="C1320"/>
      <c r="D1320"/>
      <c r="E1320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</row>
    <row r="1321" spans="1:17">
      <c r="A1321"/>
      <c r="B1321"/>
      <c r="C1321"/>
      <c r="D1321"/>
      <c r="E1321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</row>
    <row r="1322" spans="1:17">
      <c r="A1322"/>
      <c r="B1322"/>
      <c r="C1322"/>
      <c r="D1322"/>
      <c r="E1322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</row>
    <row r="1323" spans="1:17">
      <c r="A1323"/>
      <c r="B1323"/>
      <c r="C1323"/>
      <c r="D1323"/>
      <c r="E1323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</row>
    <row r="1324" spans="1:17">
      <c r="A1324"/>
      <c r="B1324"/>
      <c r="C1324"/>
      <c r="D1324"/>
      <c r="E1324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</row>
    <row r="1325" spans="1:17">
      <c r="A1325"/>
      <c r="B1325"/>
      <c r="C1325"/>
      <c r="D1325"/>
      <c r="E1325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</row>
    <row r="1326" spans="1:17">
      <c r="A1326"/>
      <c r="B1326"/>
      <c r="C1326"/>
      <c r="D1326"/>
      <c r="E1326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</row>
    <row r="1327" spans="1:17">
      <c r="A1327"/>
      <c r="B1327"/>
      <c r="C1327"/>
      <c r="D1327"/>
      <c r="E1327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</row>
    <row r="1328" spans="1:17">
      <c r="A1328"/>
      <c r="B1328"/>
      <c r="C1328"/>
      <c r="D1328"/>
      <c r="E132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</row>
    <row r="1329" spans="1:17">
      <c r="A1329"/>
      <c r="B1329"/>
      <c r="C1329"/>
      <c r="D1329"/>
      <c r="E1329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</row>
    <row r="1330" spans="1:17">
      <c r="A1330"/>
      <c r="B1330"/>
      <c r="C1330"/>
      <c r="D1330"/>
      <c r="E1330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</row>
    <row r="1331" spans="1:17">
      <c r="A1331"/>
      <c r="B1331"/>
      <c r="C1331"/>
      <c r="D1331"/>
      <c r="E1331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</row>
    <row r="1332" spans="1:17">
      <c r="A1332"/>
      <c r="B1332"/>
      <c r="C1332"/>
      <c r="D1332"/>
      <c r="E1332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</row>
    <row r="1333" spans="1:17">
      <c r="A1333"/>
      <c r="B1333"/>
      <c r="C1333"/>
      <c r="D1333"/>
      <c r="E1333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</row>
    <row r="1334" spans="1:17">
      <c r="A1334"/>
      <c r="B1334"/>
      <c r="C1334"/>
      <c r="D1334"/>
      <c r="E1334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</row>
    <row r="1335" spans="1:17">
      <c r="A1335"/>
      <c r="B1335"/>
      <c r="C1335"/>
      <c r="D1335"/>
      <c r="E1335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</row>
    <row r="1336" spans="1:17">
      <c r="A1336"/>
      <c r="B1336"/>
      <c r="C1336"/>
      <c r="D1336"/>
      <c r="E1336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</row>
    <row r="1337" spans="1:17">
      <c r="A1337"/>
      <c r="B1337"/>
      <c r="C1337"/>
      <c r="D1337"/>
      <c r="E1337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</row>
    <row r="1338" spans="1:17">
      <c r="A1338"/>
      <c r="B1338"/>
      <c r="C1338"/>
      <c r="D1338"/>
      <c r="E133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</row>
    <row r="1339" spans="1:17">
      <c r="A1339"/>
      <c r="B1339"/>
      <c r="C1339"/>
      <c r="D1339"/>
      <c r="E1339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</row>
    <row r="1340" spans="1:17">
      <c r="A1340"/>
      <c r="B1340"/>
      <c r="C1340"/>
      <c r="D1340"/>
      <c r="E1340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</row>
    <row r="1341" spans="1:17">
      <c r="A1341"/>
      <c r="B1341"/>
      <c r="C1341"/>
      <c r="D1341"/>
      <c r="E1341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</row>
    <row r="1342" spans="1:17">
      <c r="A1342"/>
      <c r="B1342"/>
      <c r="C1342"/>
      <c r="D1342"/>
      <c r="E1342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</row>
    <row r="1343" spans="1:17">
      <c r="A1343"/>
      <c r="B1343"/>
      <c r="C1343"/>
      <c r="D1343"/>
      <c r="E1343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</row>
    <row r="1344" spans="1:17">
      <c r="A1344"/>
      <c r="B1344"/>
      <c r="C1344"/>
      <c r="D1344"/>
      <c r="E1344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</row>
    <row r="1345" spans="1:17">
      <c r="A1345"/>
      <c r="B1345"/>
      <c r="C1345"/>
      <c r="D1345"/>
      <c r="E1345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</row>
    <row r="1346" spans="1:17">
      <c r="A1346"/>
      <c r="B1346"/>
      <c r="C1346"/>
      <c r="D1346"/>
      <c r="E1346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</row>
    <row r="1347" spans="1:17">
      <c r="A1347"/>
      <c r="B1347"/>
      <c r="C1347"/>
      <c r="D1347"/>
      <c r="E1347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</row>
    <row r="1348" spans="1:17">
      <c r="A1348"/>
      <c r="B1348"/>
      <c r="C1348"/>
      <c r="D1348"/>
      <c r="E134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</row>
    <row r="1349" spans="1:17">
      <c r="A1349"/>
      <c r="B1349"/>
      <c r="C1349"/>
      <c r="D1349"/>
      <c r="E1349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</row>
    <row r="1350" spans="1:17">
      <c r="A1350"/>
      <c r="B1350"/>
      <c r="C1350"/>
      <c r="D1350"/>
      <c r="E1350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</row>
    <row r="1351" spans="1:17">
      <c r="A1351"/>
      <c r="B1351"/>
      <c r="C1351"/>
      <c r="D1351"/>
      <c r="E1351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</row>
    <row r="1352" spans="1:17">
      <c r="A1352"/>
      <c r="B1352"/>
      <c r="C1352"/>
      <c r="D1352"/>
      <c r="E1352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</row>
    <row r="1353" spans="1:17">
      <c r="A1353"/>
      <c r="B1353"/>
      <c r="C1353"/>
      <c r="D1353"/>
      <c r="E1353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</row>
    <row r="1354" spans="1:17">
      <c r="A1354"/>
      <c r="B1354"/>
      <c r="C1354"/>
      <c r="D1354"/>
      <c r="E1354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</row>
    <row r="1355" spans="1:17">
      <c r="A1355"/>
      <c r="B1355"/>
      <c r="C1355"/>
      <c r="D1355"/>
      <c r="E1355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</row>
    <row r="1356" spans="1:17">
      <c r="A1356"/>
      <c r="B1356"/>
      <c r="C1356"/>
      <c r="D1356"/>
      <c r="E1356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</row>
    <row r="1357" spans="1:17">
      <c r="A1357"/>
      <c r="B1357"/>
      <c r="C1357"/>
      <c r="D1357"/>
      <c r="E1357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</row>
    <row r="1358" spans="1:17">
      <c r="A1358"/>
      <c r="B1358"/>
      <c r="C1358"/>
      <c r="D1358"/>
      <c r="E13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</row>
    <row r="1359" spans="1:17">
      <c r="A1359"/>
      <c r="B1359"/>
      <c r="C1359"/>
      <c r="D1359"/>
      <c r="E1359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</row>
    <row r="1360" spans="1:17">
      <c r="A1360"/>
      <c r="B1360"/>
      <c r="C1360"/>
      <c r="D1360"/>
      <c r="E1360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</row>
    <row r="1361" spans="1:17">
      <c r="A1361"/>
      <c r="B1361"/>
      <c r="C1361"/>
      <c r="D1361"/>
      <c r="E1361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</row>
    <row r="1362" spans="1:17">
      <c r="A1362"/>
      <c r="B1362"/>
      <c r="C1362"/>
      <c r="D1362"/>
      <c r="E1362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</row>
    <row r="1363" spans="1:17">
      <c r="A1363"/>
      <c r="B1363"/>
      <c r="C1363"/>
      <c r="D1363"/>
      <c r="E1363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</row>
    <row r="1364" spans="1:17">
      <c r="A1364"/>
      <c r="B1364"/>
      <c r="C1364"/>
      <c r="D1364"/>
      <c r="E1364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</row>
    <row r="1365" spans="1:17">
      <c r="A1365"/>
      <c r="B1365"/>
      <c r="C1365"/>
      <c r="D1365"/>
      <c r="E1365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</row>
    <row r="1366" spans="1:17">
      <c r="A1366"/>
      <c r="B1366"/>
      <c r="C1366"/>
      <c r="D1366"/>
      <c r="E1366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</row>
    <row r="1367" spans="1:17">
      <c r="A1367"/>
      <c r="B1367"/>
      <c r="C1367"/>
      <c r="D1367"/>
      <c r="E1367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</row>
    <row r="1368" spans="1:17">
      <c r="A1368"/>
      <c r="B1368"/>
      <c r="C1368"/>
      <c r="D1368"/>
      <c r="E136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</row>
    <row r="1369" spans="1:17">
      <c r="A1369"/>
      <c r="B1369"/>
      <c r="C1369"/>
      <c r="D1369"/>
      <c r="E1369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</row>
    <row r="1370" spans="1:17">
      <c r="A1370"/>
      <c r="B1370"/>
      <c r="C1370"/>
      <c r="D1370"/>
      <c r="E1370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</row>
    <row r="1371" spans="1:17">
      <c r="A1371"/>
      <c r="B1371"/>
      <c r="C1371"/>
      <c r="D1371"/>
      <c r="E1371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</row>
    <row r="1372" spans="1:17">
      <c r="A1372"/>
      <c r="B1372"/>
      <c r="C1372"/>
      <c r="D1372"/>
      <c r="E1372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</row>
    <row r="1373" spans="1:17">
      <c r="A1373"/>
      <c r="B1373"/>
      <c r="C1373"/>
      <c r="D1373"/>
      <c r="E1373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</row>
    <row r="1374" spans="1:17">
      <c r="A1374"/>
      <c r="B1374"/>
      <c r="C1374"/>
      <c r="D1374"/>
      <c r="E1374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</row>
    <row r="1375" spans="1:17">
      <c r="A1375"/>
      <c r="B1375"/>
      <c r="C1375"/>
      <c r="D1375"/>
      <c r="E1375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</row>
    <row r="1376" spans="1:17">
      <c r="A1376"/>
      <c r="B1376"/>
      <c r="C1376"/>
      <c r="D1376"/>
      <c r="E1376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</row>
    <row r="1377" spans="1:17">
      <c r="A1377"/>
      <c r="B1377"/>
      <c r="C1377"/>
      <c r="D1377"/>
      <c r="E1377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</row>
    <row r="1378" spans="1:17">
      <c r="A1378"/>
      <c r="B1378"/>
      <c r="C1378"/>
      <c r="D1378"/>
      <c r="E137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</row>
    <row r="1379" spans="1:17">
      <c r="A1379"/>
      <c r="B1379"/>
      <c r="C1379"/>
      <c r="D1379"/>
      <c r="E1379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</row>
    <row r="1380" spans="1:17">
      <c r="A1380"/>
      <c r="B1380"/>
      <c r="C1380"/>
      <c r="D1380"/>
      <c r="E1380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</row>
    <row r="1381" spans="1:17">
      <c r="A1381"/>
      <c r="B1381"/>
      <c r="C1381"/>
      <c r="D1381"/>
      <c r="E1381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</row>
    <row r="1382" spans="1:17">
      <c r="A1382"/>
      <c r="B1382"/>
      <c r="C1382"/>
      <c r="D1382"/>
      <c r="E1382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</row>
    <row r="1383" spans="1:17">
      <c r="A1383"/>
      <c r="B1383"/>
      <c r="C1383"/>
      <c r="D1383"/>
      <c r="E1383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</row>
    <row r="1384" spans="1:17">
      <c r="A1384"/>
      <c r="B1384"/>
      <c r="C1384"/>
      <c r="D1384"/>
      <c r="E1384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</row>
    <row r="1385" spans="1:17">
      <c r="A1385"/>
      <c r="B1385"/>
      <c r="C1385"/>
      <c r="D1385"/>
      <c r="E1385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</row>
    <row r="1386" spans="1:17">
      <c r="A1386"/>
      <c r="B1386"/>
      <c r="C1386"/>
      <c r="D1386"/>
      <c r="E1386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</row>
    <row r="1387" spans="1:17">
      <c r="A1387"/>
      <c r="B1387"/>
      <c r="C1387"/>
      <c r="D1387"/>
      <c r="E1387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</row>
    <row r="1388" spans="1:17">
      <c r="A1388"/>
      <c r="B1388"/>
      <c r="C1388"/>
      <c r="D1388"/>
      <c r="E138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</row>
    <row r="1389" spans="1:17">
      <c r="A1389"/>
      <c r="B1389"/>
      <c r="C1389"/>
      <c r="D1389"/>
      <c r="E1389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</row>
    <row r="1390" spans="1:17">
      <c r="A1390"/>
      <c r="B1390"/>
      <c r="C1390"/>
      <c r="D1390"/>
      <c r="E1390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</row>
    <row r="1391" spans="1:17">
      <c r="A1391"/>
      <c r="B1391"/>
      <c r="C1391"/>
      <c r="D1391"/>
      <c r="E1391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</row>
    <row r="1392" spans="1:17">
      <c r="A1392"/>
      <c r="B1392"/>
      <c r="C1392"/>
      <c r="D1392"/>
      <c r="E1392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</row>
    <row r="1393" spans="1:17">
      <c r="A1393"/>
      <c r="B1393"/>
      <c r="C1393"/>
      <c r="D1393"/>
      <c r="E1393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</row>
    <row r="1394" spans="1:17">
      <c r="A1394"/>
      <c r="B1394"/>
      <c r="C1394"/>
      <c r="D1394"/>
      <c r="E1394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</row>
    <row r="1395" spans="1:17">
      <c r="A1395"/>
      <c r="B1395"/>
      <c r="C1395"/>
      <c r="D1395"/>
      <c r="E1395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</row>
    <row r="1396" spans="1:17">
      <c r="A1396"/>
      <c r="B1396"/>
      <c r="C1396"/>
      <c r="D1396"/>
      <c r="E1396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</row>
    <row r="1397" spans="1:17">
      <c r="A1397"/>
      <c r="B1397"/>
      <c r="C1397"/>
      <c r="D1397"/>
      <c r="E1397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</row>
    <row r="1398" spans="1:17">
      <c r="A1398"/>
      <c r="B1398"/>
      <c r="C1398"/>
      <c r="D1398"/>
      <c r="E139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</row>
    <row r="1399" spans="1:17">
      <c r="A1399"/>
      <c r="B1399"/>
      <c r="C1399"/>
      <c r="D1399"/>
      <c r="E1399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</row>
    <row r="1400" spans="1:17">
      <c r="A1400"/>
      <c r="B1400"/>
      <c r="C1400"/>
      <c r="D1400"/>
      <c r="E1400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</row>
    <row r="1401" spans="1:17">
      <c r="A1401"/>
      <c r="B1401"/>
      <c r="C1401"/>
      <c r="D1401"/>
      <c r="E1401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</row>
    <row r="1402" spans="1:17">
      <c r="A1402"/>
      <c r="B1402"/>
      <c r="C1402"/>
      <c r="D1402"/>
      <c r="E1402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</row>
    <row r="1403" spans="1:17">
      <c r="A1403"/>
      <c r="B1403"/>
      <c r="C1403"/>
      <c r="D1403"/>
      <c r="E1403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</row>
    <row r="1404" spans="1:17">
      <c r="A1404"/>
      <c r="B1404"/>
      <c r="C1404"/>
      <c r="D1404"/>
      <c r="E1404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</row>
    <row r="1405" spans="1:17">
      <c r="A1405"/>
      <c r="B1405"/>
      <c r="C1405"/>
      <c r="D1405"/>
      <c r="E1405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</row>
    <row r="1406" spans="1:17">
      <c r="A1406"/>
      <c r="B1406"/>
      <c r="C1406"/>
      <c r="D1406"/>
      <c r="E1406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</row>
    <row r="1407" spans="1:17">
      <c r="A1407"/>
      <c r="B1407"/>
      <c r="C1407"/>
      <c r="D1407"/>
      <c r="E1407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</row>
    <row r="1408" spans="1:17">
      <c r="A1408"/>
      <c r="B1408"/>
      <c r="C1408"/>
      <c r="D1408"/>
      <c r="E140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</row>
    <row r="1409" spans="1:17">
      <c r="A1409"/>
      <c r="B1409"/>
      <c r="C1409"/>
      <c r="D1409"/>
      <c r="E1409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</row>
    <row r="1410" spans="1:17">
      <c r="A1410"/>
      <c r="B1410"/>
      <c r="C1410"/>
      <c r="D1410"/>
      <c r="E1410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</row>
    <row r="1411" spans="1:17">
      <c r="A1411"/>
      <c r="B1411"/>
      <c r="C1411"/>
      <c r="D1411"/>
      <c r="E1411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</row>
    <row r="1412" spans="1:17">
      <c r="A1412"/>
      <c r="B1412"/>
      <c r="C1412"/>
      <c r="D1412"/>
      <c r="E1412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</row>
    <row r="1413" spans="1:17">
      <c r="A1413"/>
      <c r="B1413"/>
      <c r="C1413"/>
      <c r="D1413"/>
      <c r="E1413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</row>
    <row r="1414" spans="1:17">
      <c r="A1414"/>
      <c r="B1414"/>
      <c r="C1414"/>
      <c r="D1414"/>
      <c r="E1414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</row>
    <row r="1415" spans="1:17">
      <c r="A1415"/>
      <c r="B1415"/>
      <c r="C1415"/>
      <c r="D1415"/>
      <c r="E1415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</row>
    <row r="1416" spans="1:17">
      <c r="A1416"/>
      <c r="B1416"/>
      <c r="C1416"/>
      <c r="D1416"/>
      <c r="E1416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</row>
    <row r="1417" spans="1:17">
      <c r="A1417"/>
      <c r="B1417"/>
      <c r="C1417"/>
      <c r="D1417"/>
      <c r="E1417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</row>
    <row r="1418" spans="1:17">
      <c r="A1418"/>
      <c r="B1418"/>
      <c r="C1418"/>
      <c r="D1418"/>
      <c r="E141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</row>
    <row r="1419" spans="1:17">
      <c r="A1419"/>
      <c r="B1419"/>
      <c r="C1419"/>
      <c r="D1419"/>
      <c r="E1419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</row>
    <row r="1420" spans="1:17">
      <c r="A1420"/>
      <c r="B1420"/>
      <c r="C1420"/>
      <c r="D1420"/>
      <c r="E1420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</row>
    <row r="1421" spans="1:17">
      <c r="A1421"/>
      <c r="B1421"/>
      <c r="C1421"/>
      <c r="D1421"/>
      <c r="E1421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</row>
    <row r="1422" spans="1:17">
      <c r="A1422"/>
      <c r="B1422"/>
      <c r="C1422"/>
      <c r="D1422"/>
      <c r="E1422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</row>
    <row r="1423" spans="1:17">
      <c r="A1423"/>
      <c r="B1423"/>
      <c r="C1423"/>
      <c r="D1423"/>
      <c r="E1423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</row>
    <row r="1424" spans="1:17">
      <c r="A1424"/>
      <c r="B1424"/>
      <c r="C1424"/>
      <c r="D1424"/>
      <c r="E1424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</row>
    <row r="1425" spans="1:17">
      <c r="A1425"/>
      <c r="B1425"/>
      <c r="C1425"/>
      <c r="D1425"/>
      <c r="E1425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</row>
    <row r="1426" spans="1:17">
      <c r="A1426"/>
      <c r="B1426"/>
      <c r="C1426"/>
      <c r="D1426"/>
      <c r="E1426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</row>
    <row r="1427" spans="1:17">
      <c r="A1427"/>
      <c r="B1427"/>
      <c r="C1427"/>
      <c r="D1427"/>
      <c r="E1427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</row>
    <row r="1428" spans="1:17">
      <c r="A1428"/>
      <c r="B1428"/>
      <c r="C1428"/>
      <c r="D1428"/>
      <c r="E142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</row>
    <row r="1429" spans="1:17">
      <c r="A1429"/>
      <c r="B1429"/>
      <c r="C1429"/>
      <c r="D1429"/>
      <c r="E1429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</row>
    <row r="1430" spans="1:17">
      <c r="A1430"/>
      <c r="B1430"/>
      <c r="C1430"/>
      <c r="D1430"/>
      <c r="E1430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</row>
    <row r="1431" spans="1:17">
      <c r="A1431"/>
      <c r="B1431"/>
      <c r="C1431"/>
      <c r="D1431"/>
      <c r="E1431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</row>
    <row r="1432" spans="1:17">
      <c r="A1432"/>
      <c r="B1432"/>
      <c r="C1432"/>
      <c r="D1432"/>
      <c r="E1432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</row>
    <row r="1433" spans="1:17">
      <c r="A1433"/>
      <c r="B1433"/>
      <c r="C1433"/>
      <c r="D1433"/>
      <c r="E1433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  <c r="Q1433" s="58"/>
    </row>
    <row r="1434" spans="1:17">
      <c r="A1434"/>
      <c r="B1434"/>
      <c r="C1434"/>
      <c r="D1434"/>
      <c r="E1434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  <c r="Q1434" s="58"/>
    </row>
    <row r="1435" spans="1:17">
      <c r="A1435"/>
      <c r="B1435"/>
      <c r="C1435"/>
      <c r="D1435"/>
      <c r="E1435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  <c r="Q1435" s="58"/>
    </row>
    <row r="1436" spans="1:17">
      <c r="A1436"/>
      <c r="B1436"/>
      <c r="C1436"/>
      <c r="D1436"/>
      <c r="E1436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  <c r="Q1436" s="58"/>
    </row>
    <row r="1437" spans="1:17">
      <c r="A1437"/>
      <c r="B1437"/>
      <c r="C1437"/>
      <c r="D1437"/>
      <c r="E1437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  <c r="Q1437" s="58"/>
    </row>
    <row r="1438" spans="1:17">
      <c r="A1438"/>
      <c r="B1438"/>
      <c r="C1438"/>
      <c r="D1438"/>
      <c r="E143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  <c r="Q1438" s="58"/>
    </row>
    <row r="1439" spans="1:17">
      <c r="A1439"/>
      <c r="B1439"/>
      <c r="C1439"/>
      <c r="D1439"/>
      <c r="E1439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  <c r="Q1439" s="58"/>
    </row>
    <row r="1440" spans="1:17">
      <c r="A1440"/>
      <c r="B1440"/>
      <c r="C1440"/>
      <c r="D1440"/>
      <c r="E1440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  <c r="Q1440" s="58"/>
    </row>
    <row r="1441" spans="1:17">
      <c r="A1441"/>
      <c r="B1441"/>
      <c r="C1441"/>
      <c r="D1441"/>
      <c r="E1441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</row>
    <row r="1442" spans="1:17">
      <c r="A1442"/>
      <c r="B1442"/>
      <c r="C1442"/>
      <c r="D1442"/>
      <c r="E1442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</row>
    <row r="1443" spans="1:17">
      <c r="A1443"/>
      <c r="B1443"/>
      <c r="C1443"/>
      <c r="D1443"/>
      <c r="E1443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</row>
    <row r="1444" spans="1:17">
      <c r="A1444"/>
      <c r="B1444"/>
      <c r="C1444"/>
      <c r="D1444"/>
      <c r="E1444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  <c r="Q1444" s="58"/>
    </row>
    <row r="1445" spans="1:17">
      <c r="A1445"/>
      <c r="B1445"/>
      <c r="C1445"/>
      <c r="D1445"/>
      <c r="E1445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</row>
    <row r="1446" spans="1:17">
      <c r="A1446"/>
      <c r="B1446"/>
      <c r="C1446"/>
      <c r="D1446"/>
      <c r="E1446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  <c r="Q1446" s="58"/>
    </row>
    <row r="1447" spans="1:17">
      <c r="A1447"/>
      <c r="B1447"/>
      <c r="C1447"/>
      <c r="D1447"/>
      <c r="E1447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  <c r="Q1447" s="58"/>
    </row>
    <row r="1448" spans="1:17">
      <c r="A1448"/>
      <c r="B1448"/>
      <c r="C1448"/>
      <c r="D1448"/>
      <c r="E144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  <c r="Q1448" s="58"/>
    </row>
    <row r="1449" spans="1:17">
      <c r="A1449"/>
      <c r="B1449"/>
      <c r="C1449"/>
      <c r="D1449"/>
      <c r="E1449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</row>
    <row r="1450" spans="1:17">
      <c r="A1450"/>
      <c r="B1450"/>
      <c r="C1450"/>
      <c r="D1450"/>
      <c r="E1450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  <c r="Q1450" s="58"/>
    </row>
    <row r="1451" spans="1:17">
      <c r="A1451"/>
      <c r="B1451"/>
      <c r="C1451"/>
      <c r="D1451"/>
      <c r="E1451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  <c r="Q1451" s="58"/>
    </row>
    <row r="1452" spans="1:17">
      <c r="A1452"/>
      <c r="B1452"/>
      <c r="C1452"/>
      <c r="D1452"/>
      <c r="E1452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  <c r="Q1452" s="58"/>
    </row>
    <row r="1453" spans="1:17">
      <c r="A1453"/>
      <c r="B1453"/>
      <c r="C1453"/>
      <c r="D1453"/>
      <c r="E1453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</row>
    <row r="1454" spans="1:17">
      <c r="A1454"/>
      <c r="B1454"/>
      <c r="C1454"/>
      <c r="D1454"/>
      <c r="E1454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</row>
    <row r="1455" spans="1:17">
      <c r="A1455"/>
      <c r="B1455"/>
      <c r="C1455"/>
      <c r="D1455"/>
      <c r="E1455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</row>
    <row r="1456" spans="1:17">
      <c r="A1456"/>
      <c r="B1456"/>
      <c r="C1456"/>
      <c r="D1456"/>
      <c r="E1456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</row>
    <row r="1457" spans="1:17">
      <c r="A1457"/>
      <c r="B1457"/>
      <c r="C1457"/>
      <c r="D1457"/>
      <c r="E1457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</row>
    <row r="1458" spans="1:17">
      <c r="A1458"/>
      <c r="B1458"/>
      <c r="C1458"/>
      <c r="D1458"/>
      <c r="E14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</row>
    <row r="1459" spans="1:17">
      <c r="A1459"/>
      <c r="B1459"/>
      <c r="C1459"/>
      <c r="D1459"/>
      <c r="E1459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</row>
    <row r="1460" spans="1:17">
      <c r="A1460"/>
      <c r="B1460"/>
      <c r="C1460"/>
      <c r="D1460"/>
      <c r="E1460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</row>
    <row r="1461" spans="1:17">
      <c r="A1461"/>
      <c r="B1461"/>
      <c r="C1461"/>
      <c r="D1461"/>
      <c r="E1461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</row>
    <row r="1462" spans="1:17">
      <c r="A1462"/>
      <c r="B1462"/>
      <c r="C1462"/>
      <c r="D1462"/>
      <c r="E1462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</row>
    <row r="1463" spans="1:17">
      <c r="A1463"/>
      <c r="B1463"/>
      <c r="C1463"/>
      <c r="D1463"/>
      <c r="E1463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</row>
    <row r="1464" spans="1:17">
      <c r="A1464"/>
      <c r="B1464"/>
      <c r="C1464"/>
      <c r="D1464"/>
      <c r="E1464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</row>
    <row r="1465" spans="1:17">
      <c r="A1465"/>
      <c r="B1465"/>
      <c r="C1465"/>
      <c r="D1465"/>
      <c r="E1465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</row>
    <row r="1466" spans="1:17">
      <c r="A1466"/>
      <c r="B1466"/>
      <c r="C1466"/>
      <c r="D1466"/>
      <c r="E1466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</row>
    <row r="1467" spans="1:17">
      <c r="A1467"/>
      <c r="B1467"/>
      <c r="C1467"/>
      <c r="D1467"/>
      <c r="E1467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</row>
    <row r="1468" spans="1:17">
      <c r="A1468"/>
      <c r="B1468"/>
      <c r="C1468"/>
      <c r="D1468"/>
      <c r="E146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</row>
    <row r="1469" spans="1:17">
      <c r="A1469"/>
      <c r="B1469"/>
      <c r="C1469"/>
      <c r="D1469"/>
      <c r="E1469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</row>
    <row r="1470" spans="1:17">
      <c r="A1470"/>
      <c r="B1470"/>
      <c r="C1470"/>
      <c r="D1470"/>
      <c r="E1470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</row>
    <row r="1471" spans="1:17">
      <c r="A1471"/>
      <c r="B1471"/>
      <c r="C1471"/>
      <c r="D1471"/>
      <c r="E1471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</row>
    <row r="1472" spans="1:17">
      <c r="A1472"/>
      <c r="B1472"/>
      <c r="C1472"/>
      <c r="D1472"/>
      <c r="E1472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</row>
    <row r="1473" spans="1:17">
      <c r="A1473"/>
      <c r="B1473"/>
      <c r="C1473"/>
      <c r="D1473"/>
      <c r="E1473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</row>
    <row r="1474" spans="1:17">
      <c r="A1474"/>
      <c r="B1474"/>
      <c r="C1474"/>
      <c r="D1474"/>
      <c r="E1474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</row>
    <row r="1475" spans="1:17">
      <c r="A1475"/>
      <c r="B1475"/>
      <c r="C1475"/>
      <c r="D1475"/>
      <c r="E1475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</row>
    <row r="1476" spans="1:17">
      <c r="A1476"/>
      <c r="B1476"/>
      <c r="C1476"/>
      <c r="D1476"/>
      <c r="E1476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</row>
    <row r="1477" spans="1:17">
      <c r="A1477"/>
      <c r="B1477"/>
      <c r="C1477"/>
      <c r="D1477"/>
      <c r="E1477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</row>
    <row r="1478" spans="1:17">
      <c r="A1478"/>
      <c r="B1478"/>
      <c r="C1478"/>
      <c r="D1478"/>
      <c r="E147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</row>
    <row r="1479" spans="1:17">
      <c r="A1479"/>
      <c r="B1479"/>
      <c r="C1479"/>
      <c r="D1479"/>
      <c r="E1479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</row>
    <row r="1480" spans="1:17">
      <c r="A1480"/>
      <c r="B1480"/>
      <c r="C1480"/>
      <c r="D1480"/>
      <c r="E1480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</row>
    <row r="1481" spans="1:17">
      <c r="A1481"/>
      <c r="B1481"/>
      <c r="C1481"/>
      <c r="D1481"/>
      <c r="E1481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</row>
    <row r="1482" spans="1:17">
      <c r="A1482"/>
      <c r="B1482"/>
      <c r="C1482"/>
      <c r="D1482"/>
      <c r="E1482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</row>
    <row r="1483" spans="1:17">
      <c r="A1483"/>
      <c r="B1483"/>
      <c r="C1483"/>
      <c r="D1483"/>
      <c r="E1483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</row>
    <row r="1484" spans="1:17">
      <c r="A1484"/>
      <c r="B1484"/>
      <c r="C1484"/>
      <c r="D1484"/>
      <c r="E1484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</row>
    <row r="1485" spans="1:17">
      <c r="A1485"/>
      <c r="B1485"/>
      <c r="C1485"/>
      <c r="D1485"/>
      <c r="E1485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</row>
    <row r="1486" spans="1:17">
      <c r="A1486"/>
      <c r="B1486"/>
      <c r="C1486"/>
      <c r="D1486"/>
      <c r="E1486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</row>
    <row r="1487" spans="1:17">
      <c r="A1487"/>
      <c r="B1487"/>
      <c r="C1487"/>
      <c r="D1487"/>
      <c r="E1487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</row>
    <row r="1488" spans="1:17">
      <c r="A1488"/>
      <c r="B1488"/>
      <c r="C1488"/>
      <c r="D1488"/>
      <c r="E148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</row>
    <row r="1489" spans="1:17">
      <c r="A1489"/>
      <c r="B1489"/>
      <c r="C1489"/>
      <c r="D1489"/>
      <c r="E1489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</row>
    <row r="1490" spans="1:17">
      <c r="A1490"/>
      <c r="B1490"/>
      <c r="C1490"/>
      <c r="D1490"/>
      <c r="E1490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</row>
    <row r="1491" spans="1:17">
      <c r="A1491"/>
      <c r="B1491"/>
      <c r="C1491"/>
      <c r="D1491"/>
      <c r="E1491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</row>
    <row r="1492" spans="1:17">
      <c r="A1492"/>
      <c r="B1492"/>
      <c r="C1492"/>
      <c r="D1492"/>
      <c r="E1492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</row>
    <row r="1493" spans="1:17">
      <c r="A1493"/>
      <c r="B1493"/>
      <c r="C1493"/>
      <c r="D1493"/>
      <c r="E1493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</row>
    <row r="1494" spans="1:17">
      <c r="A1494"/>
      <c r="B1494"/>
      <c r="C1494"/>
      <c r="D1494"/>
      <c r="E1494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</row>
    <row r="1495" spans="1:17">
      <c r="A1495"/>
      <c r="B1495"/>
      <c r="C1495"/>
      <c r="D1495"/>
      <c r="E1495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</row>
    <row r="1496" spans="1:17">
      <c r="A1496"/>
      <c r="B1496"/>
      <c r="C1496"/>
      <c r="D1496"/>
      <c r="E1496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</row>
    <row r="1497" spans="1:17">
      <c r="A1497"/>
      <c r="B1497"/>
      <c r="C1497"/>
      <c r="D1497"/>
      <c r="E1497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</row>
    <row r="1498" spans="1:17">
      <c r="A1498"/>
      <c r="B1498"/>
      <c r="C1498"/>
      <c r="D1498"/>
      <c r="E149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</row>
    <row r="1499" spans="1:17">
      <c r="A1499"/>
      <c r="B1499"/>
      <c r="C1499"/>
      <c r="D1499"/>
      <c r="E1499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</row>
    <row r="1500" spans="1:17">
      <c r="A1500"/>
      <c r="B1500"/>
      <c r="C1500"/>
      <c r="D1500"/>
      <c r="E1500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</row>
    <row r="1501" spans="1:17">
      <c r="A1501"/>
      <c r="B1501"/>
      <c r="C1501"/>
      <c r="D1501"/>
      <c r="E1501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</row>
    <row r="1502" spans="1:17">
      <c r="A1502"/>
      <c r="B1502"/>
      <c r="C1502"/>
      <c r="D1502"/>
      <c r="E1502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</row>
    <row r="1503" spans="1:17">
      <c r="A1503"/>
      <c r="B1503"/>
      <c r="C1503"/>
      <c r="D1503"/>
      <c r="E1503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</row>
    <row r="1504" spans="1:17">
      <c r="A1504"/>
      <c r="B1504"/>
      <c r="C1504"/>
      <c r="D1504"/>
      <c r="E1504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</row>
    <row r="1505" spans="1:17">
      <c r="A1505"/>
      <c r="B1505"/>
      <c r="C1505"/>
      <c r="D1505"/>
      <c r="E1505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</row>
    <row r="1506" spans="1:17">
      <c r="A1506"/>
      <c r="B1506"/>
      <c r="C1506"/>
      <c r="D1506"/>
      <c r="E1506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</row>
    <row r="1507" spans="1:17">
      <c r="A1507"/>
      <c r="B1507"/>
      <c r="C1507"/>
      <c r="D1507"/>
      <c r="E1507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</row>
    <row r="1508" spans="1:17">
      <c r="A1508"/>
      <c r="B1508"/>
      <c r="C1508"/>
      <c r="D1508"/>
      <c r="E150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</row>
    <row r="1509" spans="1:17">
      <c r="A1509"/>
      <c r="B1509"/>
      <c r="C1509"/>
      <c r="D1509"/>
      <c r="E1509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</row>
    <row r="1510" spans="1:17">
      <c r="A1510"/>
      <c r="B1510"/>
      <c r="C1510"/>
      <c r="D1510"/>
      <c r="E1510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</row>
    <row r="1511" spans="1:17">
      <c r="A1511"/>
      <c r="B1511"/>
      <c r="C1511"/>
      <c r="D1511"/>
      <c r="E1511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</row>
    <row r="1512" spans="1:17">
      <c r="A1512"/>
      <c r="B1512"/>
      <c r="C1512"/>
      <c r="D1512"/>
      <c r="E1512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</row>
    <row r="1513" spans="1:17">
      <c r="A1513"/>
      <c r="B1513"/>
      <c r="C1513"/>
      <c r="D1513"/>
      <c r="E1513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</row>
    <row r="1514" spans="1:17">
      <c r="A1514"/>
      <c r="B1514"/>
      <c r="C1514"/>
      <c r="D1514"/>
      <c r="E1514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</row>
    <row r="1515" spans="1:17">
      <c r="A1515"/>
      <c r="B1515"/>
      <c r="C1515"/>
      <c r="D1515"/>
      <c r="E1515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</row>
    <row r="1516" spans="1:17">
      <c r="A1516"/>
      <c r="B1516"/>
      <c r="C1516"/>
      <c r="D1516"/>
      <c r="E1516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</row>
    <row r="1517" spans="1:17">
      <c r="A1517"/>
      <c r="B1517"/>
      <c r="C1517"/>
      <c r="D1517"/>
      <c r="E1517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</row>
    <row r="1518" spans="1:17">
      <c r="A1518"/>
      <c r="B1518"/>
      <c r="C1518"/>
      <c r="D1518"/>
      <c r="E151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</row>
    <row r="1519" spans="1:17">
      <c r="A1519"/>
      <c r="B1519"/>
      <c r="C1519"/>
      <c r="D1519"/>
      <c r="E1519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</row>
    <row r="1520" spans="1:17">
      <c r="A1520"/>
      <c r="B1520"/>
      <c r="C1520"/>
      <c r="D1520"/>
      <c r="E1520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</row>
    <row r="1521" spans="1:17">
      <c r="A1521"/>
      <c r="B1521"/>
      <c r="C1521"/>
      <c r="D1521"/>
      <c r="E1521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</row>
    <row r="1522" spans="1:17">
      <c r="A1522"/>
      <c r="B1522"/>
      <c r="C1522"/>
      <c r="D1522"/>
      <c r="E1522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</row>
    <row r="1523" spans="1:17">
      <c r="A1523"/>
      <c r="B1523"/>
      <c r="C1523"/>
      <c r="D1523"/>
      <c r="E1523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</row>
    <row r="1524" spans="1:17">
      <c r="A1524"/>
      <c r="B1524"/>
      <c r="C1524"/>
      <c r="D1524"/>
      <c r="E1524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</row>
    <row r="1525" spans="1:17">
      <c r="A1525"/>
      <c r="B1525"/>
      <c r="C1525"/>
      <c r="D1525"/>
      <c r="E1525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</row>
    <row r="1526" spans="1:17">
      <c r="A1526"/>
      <c r="B1526"/>
      <c r="C1526"/>
      <c r="D1526"/>
      <c r="E1526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</row>
    <row r="1527" spans="1:17">
      <c r="A1527"/>
      <c r="B1527"/>
      <c r="C1527"/>
      <c r="D1527"/>
      <c r="E1527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</row>
    <row r="1528" spans="1:17">
      <c r="A1528"/>
      <c r="B1528"/>
      <c r="C1528"/>
      <c r="D1528"/>
      <c r="E152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</row>
    <row r="1529" spans="1:17">
      <c r="A1529"/>
      <c r="B1529"/>
      <c r="C1529"/>
      <c r="D1529"/>
      <c r="E1529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</row>
    <row r="1530" spans="1:17">
      <c r="A1530"/>
      <c r="B1530"/>
      <c r="C1530"/>
      <c r="D1530"/>
      <c r="E1530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</row>
    <row r="1531" spans="1:17">
      <c r="A1531"/>
      <c r="B1531"/>
      <c r="C1531"/>
      <c r="D1531"/>
      <c r="E1531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</row>
    <row r="1532" spans="1:17">
      <c r="A1532"/>
      <c r="B1532"/>
      <c r="C1532"/>
      <c r="D1532"/>
      <c r="E1532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</row>
    <row r="1533" spans="1:17">
      <c r="A1533"/>
      <c r="B1533"/>
      <c r="C1533"/>
      <c r="D1533"/>
      <c r="E1533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  <c r="Q1533" s="58"/>
    </row>
    <row r="1534" spans="1:17">
      <c r="A1534"/>
      <c r="B1534"/>
      <c r="C1534"/>
      <c r="D1534"/>
      <c r="E1534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  <c r="Q1534" s="58"/>
    </row>
    <row r="1535" spans="1:17">
      <c r="A1535"/>
      <c r="B1535"/>
      <c r="C1535"/>
      <c r="D1535"/>
      <c r="E1535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</row>
    <row r="1536" spans="1:17">
      <c r="A1536"/>
      <c r="B1536"/>
      <c r="C1536"/>
      <c r="D1536"/>
      <c r="E1536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  <c r="Q1536" s="58"/>
    </row>
    <row r="1537" spans="1:17">
      <c r="A1537"/>
      <c r="B1537"/>
      <c r="C1537"/>
      <c r="D1537"/>
      <c r="E1537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</row>
    <row r="1538" spans="1:17">
      <c r="A1538"/>
      <c r="B1538"/>
      <c r="C1538"/>
      <c r="D1538"/>
      <c r="E153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  <c r="Q1538" s="58"/>
    </row>
    <row r="1539" spans="1:17">
      <c r="A1539"/>
      <c r="B1539"/>
      <c r="C1539"/>
      <c r="D1539"/>
      <c r="E1539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  <c r="Q1539" s="58"/>
    </row>
    <row r="1540" spans="1:17">
      <c r="A1540"/>
      <c r="B1540"/>
      <c r="C1540"/>
      <c r="D1540"/>
      <c r="E1540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</row>
    <row r="1541" spans="1:17">
      <c r="A1541"/>
      <c r="B1541"/>
      <c r="C1541"/>
      <c r="D1541"/>
      <c r="E1541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  <c r="Q1541" s="58"/>
    </row>
    <row r="1542" spans="1:17">
      <c r="A1542"/>
      <c r="B1542"/>
      <c r="C1542"/>
      <c r="D1542"/>
      <c r="E1542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</row>
    <row r="1543" spans="1:17">
      <c r="A1543"/>
      <c r="B1543"/>
      <c r="C1543"/>
      <c r="D1543"/>
      <c r="E1543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</row>
    <row r="1544" spans="1:17">
      <c r="A1544"/>
      <c r="B1544"/>
      <c r="C1544"/>
      <c r="D1544"/>
      <c r="E1544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  <c r="Q1544" s="58"/>
    </row>
    <row r="1545" spans="1:17">
      <c r="A1545"/>
      <c r="B1545"/>
      <c r="C1545"/>
      <c r="D1545"/>
      <c r="E1545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</row>
    <row r="1546" spans="1:17">
      <c r="A1546"/>
      <c r="B1546"/>
      <c r="C1546"/>
      <c r="D1546"/>
      <c r="E1546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</row>
    <row r="1547" spans="1:17">
      <c r="A1547"/>
      <c r="B1547"/>
      <c r="C1547"/>
      <c r="D1547"/>
      <c r="E1547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  <c r="Q1547" s="58"/>
    </row>
    <row r="1548" spans="1:17">
      <c r="A1548"/>
      <c r="B1548"/>
      <c r="C1548"/>
      <c r="D1548"/>
      <c r="E154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  <c r="Q1548" s="58"/>
    </row>
    <row r="1549" spans="1:17">
      <c r="A1549"/>
      <c r="B1549"/>
      <c r="C1549"/>
      <c r="D1549"/>
      <c r="E1549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  <c r="Q1549" s="58"/>
    </row>
    <row r="1550" spans="1:17">
      <c r="A1550"/>
      <c r="B1550"/>
      <c r="C1550"/>
      <c r="D1550"/>
      <c r="E1550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  <c r="Q1550" s="58"/>
    </row>
    <row r="1551" spans="1:17">
      <c r="A1551"/>
      <c r="B1551"/>
      <c r="C1551"/>
      <c r="D1551"/>
      <c r="E1551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  <c r="Q1551" s="58"/>
    </row>
    <row r="1552" spans="1:17">
      <c r="A1552"/>
      <c r="B1552"/>
      <c r="C1552"/>
      <c r="D1552"/>
      <c r="E1552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</row>
    <row r="1553" spans="1:17">
      <c r="A1553"/>
      <c r="B1553"/>
      <c r="C1553"/>
      <c r="D1553"/>
      <c r="E1553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  <c r="Q1553" s="58"/>
    </row>
    <row r="1554" spans="1:17">
      <c r="A1554"/>
      <c r="B1554"/>
      <c r="C1554"/>
      <c r="D1554"/>
      <c r="E1554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  <c r="Q1554" s="58"/>
    </row>
    <row r="1555" spans="1:17">
      <c r="A1555"/>
      <c r="B1555"/>
      <c r="C1555"/>
      <c r="D1555"/>
      <c r="E1555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</row>
    <row r="1556" spans="1:17">
      <c r="A1556"/>
      <c r="B1556"/>
      <c r="C1556"/>
      <c r="D1556"/>
      <c r="E1556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</row>
    <row r="1557" spans="1:17">
      <c r="A1557"/>
      <c r="B1557"/>
      <c r="C1557"/>
      <c r="D1557"/>
      <c r="E1557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  <c r="Q1557" s="58"/>
    </row>
    <row r="1558" spans="1:17">
      <c r="A1558"/>
      <c r="B1558"/>
      <c r="C1558"/>
      <c r="D1558"/>
      <c r="E15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  <c r="Q1558" s="58"/>
    </row>
    <row r="1559" spans="1:17">
      <c r="A1559"/>
      <c r="B1559"/>
      <c r="C1559"/>
      <c r="D1559"/>
      <c r="E1559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  <c r="Q1559" s="58"/>
    </row>
    <row r="1560" spans="1:17">
      <c r="A1560"/>
      <c r="B1560"/>
      <c r="C1560"/>
      <c r="D1560"/>
      <c r="E1560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  <c r="Q1560" s="58"/>
    </row>
    <row r="1561" spans="1:17">
      <c r="A1561"/>
      <c r="B1561"/>
      <c r="C1561"/>
      <c r="D1561"/>
      <c r="E1561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  <c r="Q1561" s="58"/>
    </row>
    <row r="1562" spans="1:17">
      <c r="A1562"/>
      <c r="B1562"/>
      <c r="C1562"/>
      <c r="D1562"/>
      <c r="E1562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  <c r="Q1562" s="58"/>
    </row>
    <row r="1563" spans="1:17">
      <c r="A1563"/>
      <c r="B1563"/>
      <c r="C1563"/>
      <c r="D1563"/>
      <c r="E1563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  <c r="Q1563" s="58"/>
    </row>
    <row r="1564" spans="1:17">
      <c r="A1564"/>
      <c r="B1564"/>
      <c r="C1564"/>
      <c r="D1564"/>
      <c r="E1564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  <c r="Q1564" s="58"/>
    </row>
    <row r="1565" spans="1:17">
      <c r="A1565"/>
      <c r="B1565"/>
      <c r="C1565"/>
      <c r="D1565"/>
      <c r="E1565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  <c r="Q1565" s="58"/>
    </row>
    <row r="1566" spans="1:17">
      <c r="A1566"/>
      <c r="B1566"/>
      <c r="C1566"/>
      <c r="D1566"/>
      <c r="E1566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  <c r="Q1566" s="58"/>
    </row>
    <row r="1567" spans="1:17">
      <c r="A1567"/>
      <c r="B1567"/>
      <c r="C1567"/>
      <c r="D1567"/>
      <c r="E1567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  <c r="Q1567" s="58"/>
    </row>
    <row r="1568" spans="1:17">
      <c r="A1568"/>
      <c r="B1568"/>
      <c r="C1568"/>
      <c r="D1568"/>
      <c r="E156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  <c r="Q1568" s="58"/>
    </row>
    <row r="1569" spans="1:17">
      <c r="A1569"/>
      <c r="B1569"/>
      <c r="C1569"/>
      <c r="D1569"/>
      <c r="E1569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  <c r="Q1569" s="58"/>
    </row>
    <row r="1570" spans="1:17">
      <c r="A1570"/>
      <c r="B1570"/>
      <c r="C1570"/>
      <c r="D1570"/>
      <c r="E1570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  <c r="Q1570" s="58"/>
    </row>
    <row r="1571" spans="1:17">
      <c r="A1571"/>
      <c r="B1571"/>
      <c r="C1571"/>
      <c r="D1571"/>
      <c r="E1571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  <c r="Q1571" s="58"/>
    </row>
    <row r="1572" spans="1:17">
      <c r="A1572"/>
      <c r="B1572"/>
      <c r="C1572"/>
      <c r="D1572"/>
      <c r="E1572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  <c r="Q1572" s="58"/>
    </row>
    <row r="1573" spans="1:17">
      <c r="A1573"/>
      <c r="B1573"/>
      <c r="C1573"/>
      <c r="D1573"/>
      <c r="E1573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  <c r="Q1573" s="58"/>
    </row>
    <row r="1574" spans="1:17">
      <c r="A1574"/>
      <c r="B1574"/>
      <c r="C1574"/>
      <c r="D1574"/>
      <c r="E1574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  <c r="Q1574" s="58"/>
    </row>
    <row r="1575" spans="1:17">
      <c r="A1575"/>
      <c r="B1575"/>
      <c r="C1575"/>
      <c r="D1575"/>
      <c r="E1575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</row>
    <row r="1576" spans="1:17">
      <c r="A1576"/>
      <c r="B1576"/>
      <c r="C1576"/>
      <c r="D1576"/>
      <c r="E1576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  <c r="Q1576" s="58"/>
    </row>
    <row r="1577" spans="1:17">
      <c r="A1577"/>
      <c r="B1577"/>
      <c r="C1577"/>
      <c r="D1577"/>
      <c r="E1577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  <c r="Q1577" s="58"/>
    </row>
    <row r="1578" spans="1:17">
      <c r="A1578"/>
      <c r="B1578"/>
      <c r="C1578"/>
      <c r="D1578"/>
      <c r="E157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  <c r="Q1578" s="58"/>
    </row>
    <row r="1579" spans="1:17">
      <c r="A1579"/>
      <c r="B1579"/>
      <c r="C1579"/>
      <c r="D1579"/>
      <c r="E1579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  <c r="Q1579" s="58"/>
    </row>
    <row r="1580" spans="1:17">
      <c r="A1580"/>
      <c r="B1580"/>
      <c r="C1580"/>
      <c r="D1580"/>
      <c r="E1580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</row>
    <row r="1581" spans="1:17">
      <c r="A1581"/>
      <c r="B1581"/>
      <c r="C1581"/>
      <c r="D1581"/>
      <c r="E1581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  <c r="Q1581" s="58"/>
    </row>
    <row r="1582" spans="1:17">
      <c r="A1582"/>
      <c r="B1582"/>
      <c r="C1582"/>
      <c r="D1582"/>
      <c r="E1582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  <c r="Q1582" s="58"/>
    </row>
    <row r="1583" spans="1:17">
      <c r="A1583"/>
      <c r="B1583"/>
      <c r="C1583"/>
      <c r="D1583"/>
      <c r="E1583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  <c r="Q1583" s="58"/>
    </row>
    <row r="1584" spans="1:17">
      <c r="A1584"/>
      <c r="B1584"/>
      <c r="C1584"/>
      <c r="D1584"/>
      <c r="E1584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  <c r="Q1584" s="58"/>
    </row>
    <row r="1585" spans="1:17">
      <c r="A1585"/>
      <c r="B1585"/>
      <c r="C1585"/>
      <c r="D1585"/>
      <c r="E1585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  <c r="Q1585" s="58"/>
    </row>
    <row r="1586" spans="1:17">
      <c r="A1586"/>
      <c r="B1586"/>
      <c r="C1586"/>
      <c r="D1586"/>
      <c r="E1586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  <c r="Q1586" s="58"/>
    </row>
    <row r="1587" spans="1:17">
      <c r="A1587"/>
      <c r="B1587"/>
      <c r="C1587"/>
      <c r="D1587"/>
      <c r="E1587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  <c r="Q1587" s="58"/>
    </row>
    <row r="1588" spans="1:17">
      <c r="A1588"/>
      <c r="B1588"/>
      <c r="C1588"/>
      <c r="D1588"/>
      <c r="E158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  <c r="Q1588" s="58"/>
    </row>
    <row r="1589" spans="1:17">
      <c r="A1589"/>
      <c r="B1589"/>
      <c r="C1589"/>
      <c r="D1589"/>
      <c r="E1589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  <c r="Q1589" s="58"/>
    </row>
    <row r="1590" spans="1:17">
      <c r="A1590"/>
      <c r="B1590"/>
      <c r="C1590"/>
      <c r="D1590"/>
      <c r="E1590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</row>
    <row r="1591" spans="1:17">
      <c r="A1591"/>
      <c r="B1591"/>
      <c r="C1591"/>
      <c r="D1591"/>
      <c r="E1591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  <c r="Q1591" s="58"/>
    </row>
    <row r="1592" spans="1:17">
      <c r="A1592"/>
      <c r="B1592"/>
      <c r="C1592"/>
      <c r="D1592"/>
      <c r="E1592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  <c r="Q1592" s="58"/>
    </row>
    <row r="1593" spans="1:17">
      <c r="A1593"/>
      <c r="B1593"/>
      <c r="C1593"/>
      <c r="D1593"/>
      <c r="E1593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  <c r="Q1593" s="58"/>
    </row>
    <row r="1594" spans="1:17">
      <c r="A1594"/>
      <c r="B1594"/>
      <c r="C1594"/>
      <c r="D1594"/>
      <c r="E1594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  <c r="Q1594" s="58"/>
    </row>
    <row r="1595" spans="1:17">
      <c r="A1595"/>
      <c r="B1595"/>
      <c r="C1595"/>
      <c r="D1595"/>
      <c r="E1595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  <c r="Q1595" s="58"/>
    </row>
    <row r="1596" spans="1:17">
      <c r="A1596"/>
      <c r="B1596"/>
      <c r="C1596"/>
      <c r="D1596"/>
      <c r="E1596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  <c r="Q1596" s="58"/>
    </row>
    <row r="1597" spans="1:17">
      <c r="A1597"/>
      <c r="B1597"/>
      <c r="C1597"/>
      <c r="D1597"/>
      <c r="E1597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  <c r="Q1597" s="58"/>
    </row>
    <row r="1598" spans="1:17">
      <c r="A1598"/>
      <c r="B1598"/>
      <c r="C1598"/>
      <c r="D1598"/>
      <c r="E159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  <c r="Q1598" s="58"/>
    </row>
    <row r="1599" spans="1:17">
      <c r="A1599"/>
      <c r="B1599"/>
      <c r="C1599"/>
      <c r="D1599"/>
      <c r="E1599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  <c r="Q1599" s="58"/>
    </row>
    <row r="1600" spans="1:17">
      <c r="A1600"/>
      <c r="B1600"/>
      <c r="C1600"/>
      <c r="D1600"/>
      <c r="E1600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  <c r="Q1600" s="58"/>
    </row>
    <row r="1601" spans="1:17">
      <c r="A1601"/>
      <c r="B1601"/>
      <c r="C1601"/>
      <c r="D1601"/>
      <c r="E1601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  <c r="Q1601" s="58"/>
    </row>
    <row r="1602" spans="1:17">
      <c r="A1602"/>
      <c r="B1602"/>
      <c r="C1602"/>
      <c r="D1602"/>
      <c r="E1602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</row>
    <row r="1603" spans="1:17">
      <c r="A1603"/>
      <c r="B1603"/>
      <c r="C1603"/>
      <c r="D1603"/>
      <c r="E1603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  <c r="Q1603" s="58"/>
    </row>
    <row r="1604" spans="1:17">
      <c r="A1604"/>
      <c r="B1604"/>
      <c r="C1604"/>
      <c r="D1604"/>
      <c r="E1604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  <c r="Q1604" s="58"/>
    </row>
    <row r="1605" spans="1:17">
      <c r="A1605"/>
      <c r="B1605"/>
      <c r="C1605"/>
      <c r="D1605"/>
      <c r="E1605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  <c r="Q1605" s="58"/>
    </row>
    <row r="1606" spans="1:17">
      <c r="A1606"/>
      <c r="B1606"/>
      <c r="C1606"/>
      <c r="D1606"/>
      <c r="E1606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  <c r="Q1606" s="58"/>
    </row>
    <row r="1607" spans="1:17">
      <c r="A1607"/>
      <c r="B1607"/>
      <c r="C1607"/>
      <c r="D1607"/>
      <c r="E1607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  <c r="Q1607" s="58"/>
    </row>
    <row r="1608" spans="1:17">
      <c r="A1608"/>
      <c r="B1608"/>
      <c r="C1608"/>
      <c r="D1608"/>
      <c r="E160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  <c r="Q1608" s="58"/>
    </row>
    <row r="1609" spans="1:17">
      <c r="A1609"/>
      <c r="B1609"/>
      <c r="C1609"/>
      <c r="D1609"/>
      <c r="E1609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  <c r="Q1609" s="58"/>
    </row>
    <row r="1610" spans="1:17">
      <c r="A1610"/>
      <c r="B1610"/>
      <c r="C1610"/>
      <c r="D1610"/>
      <c r="E1610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  <c r="Q1610" s="58"/>
    </row>
    <row r="1611" spans="1:17">
      <c r="A1611"/>
      <c r="B1611"/>
      <c r="C1611"/>
      <c r="D1611"/>
      <c r="E1611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  <c r="Q1611" s="58"/>
    </row>
    <row r="1612" spans="1:17">
      <c r="A1612"/>
      <c r="B1612"/>
      <c r="C1612"/>
      <c r="D1612"/>
      <c r="E1612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</row>
    <row r="1613" spans="1:17">
      <c r="A1613"/>
      <c r="B1613"/>
      <c r="C1613"/>
      <c r="D1613"/>
      <c r="E1613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  <c r="Q1613" s="58"/>
    </row>
    <row r="1614" spans="1:17">
      <c r="A1614"/>
      <c r="B1614"/>
      <c r="C1614"/>
      <c r="D1614"/>
      <c r="E1614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  <c r="Q1614" s="58"/>
    </row>
    <row r="1615" spans="1:17">
      <c r="A1615"/>
      <c r="B1615"/>
      <c r="C1615"/>
      <c r="D1615"/>
      <c r="E1615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</row>
    <row r="1616" spans="1:17">
      <c r="A1616"/>
      <c r="B1616"/>
      <c r="C1616"/>
      <c r="D1616"/>
      <c r="E1616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  <c r="Q1616" s="58"/>
    </row>
    <row r="1617" spans="1:17">
      <c r="A1617"/>
      <c r="B1617"/>
      <c r="C1617"/>
      <c r="D1617"/>
      <c r="E1617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  <c r="Q1617" s="58"/>
    </row>
    <row r="1618" spans="1:17">
      <c r="A1618"/>
      <c r="B1618"/>
      <c r="C1618"/>
      <c r="D1618"/>
      <c r="E161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  <c r="Q1618" s="58"/>
    </row>
    <row r="1619" spans="1:17">
      <c r="A1619"/>
      <c r="B1619"/>
      <c r="C1619"/>
      <c r="D1619"/>
      <c r="E1619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  <c r="Q1619" s="58"/>
    </row>
    <row r="1620" spans="1:17">
      <c r="A1620"/>
      <c r="B1620"/>
      <c r="C1620"/>
      <c r="D1620"/>
      <c r="E1620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  <c r="Q1620" s="58"/>
    </row>
    <row r="1621" spans="1:17">
      <c r="A1621"/>
      <c r="B1621"/>
      <c r="C1621"/>
      <c r="D1621"/>
      <c r="E1621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  <c r="Q1621" s="58"/>
    </row>
    <row r="1622" spans="1:17">
      <c r="A1622"/>
      <c r="B1622"/>
      <c r="C1622"/>
      <c r="D1622"/>
      <c r="E1622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  <c r="Q1622" s="58"/>
    </row>
    <row r="1623" spans="1:17">
      <c r="A1623"/>
      <c r="B1623"/>
      <c r="C1623"/>
      <c r="D1623"/>
      <c r="E1623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  <c r="Q1623" s="58"/>
    </row>
    <row r="1624" spans="1:17">
      <c r="A1624"/>
      <c r="B1624"/>
      <c r="C1624"/>
      <c r="D1624"/>
      <c r="E1624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</row>
    <row r="1625" spans="1:17">
      <c r="A1625"/>
      <c r="B1625"/>
      <c r="C1625"/>
      <c r="D1625"/>
      <c r="E1625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</row>
    <row r="1626" spans="1:17">
      <c r="A1626"/>
      <c r="B1626"/>
      <c r="C1626"/>
      <c r="D1626"/>
      <c r="E1626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</row>
    <row r="1627" spans="1:17">
      <c r="A1627"/>
      <c r="B1627"/>
      <c r="C1627"/>
      <c r="D1627"/>
      <c r="E1627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  <c r="Q1627" s="58"/>
    </row>
    <row r="1628" spans="1:17">
      <c r="A1628"/>
      <c r="B1628"/>
      <c r="C1628"/>
      <c r="D1628"/>
      <c r="E162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</row>
    <row r="1629" spans="1:17">
      <c r="A1629"/>
      <c r="B1629"/>
      <c r="C1629"/>
      <c r="D1629"/>
      <c r="E1629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  <c r="Q1629" s="58"/>
    </row>
    <row r="1630" spans="1:17">
      <c r="A1630"/>
      <c r="B1630"/>
      <c r="C1630"/>
      <c r="D1630"/>
      <c r="E1630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  <c r="Q1630" s="58"/>
    </row>
    <row r="1631" spans="1:17">
      <c r="A1631"/>
      <c r="B1631"/>
      <c r="C1631"/>
      <c r="D1631"/>
      <c r="E1631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  <c r="Q1631" s="58"/>
    </row>
    <row r="1632" spans="1:17">
      <c r="A1632"/>
      <c r="B1632"/>
      <c r="C1632"/>
      <c r="D1632"/>
      <c r="E1632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  <c r="Q1632" s="58"/>
    </row>
    <row r="1633" spans="1:17">
      <c r="A1633"/>
      <c r="B1633"/>
      <c r="C1633"/>
      <c r="D1633"/>
      <c r="E1633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  <c r="Q1633" s="58"/>
    </row>
    <row r="1634" spans="1:17">
      <c r="A1634"/>
      <c r="B1634"/>
      <c r="C1634"/>
      <c r="D1634"/>
      <c r="E1634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  <c r="Q1634" s="58"/>
    </row>
    <row r="1635" spans="1:17">
      <c r="A1635"/>
      <c r="B1635"/>
      <c r="C1635"/>
      <c r="D1635"/>
      <c r="E1635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  <c r="Q1635" s="58"/>
    </row>
    <row r="1636" spans="1:17">
      <c r="A1636"/>
      <c r="B1636"/>
      <c r="C1636"/>
      <c r="D1636"/>
      <c r="E1636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  <c r="Q1636" s="58"/>
    </row>
    <row r="1637" spans="1:17">
      <c r="A1637"/>
      <c r="B1637"/>
      <c r="C1637"/>
      <c r="D1637"/>
      <c r="E1637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  <c r="Q1637" s="58"/>
    </row>
    <row r="1638" spans="1:17">
      <c r="A1638"/>
      <c r="B1638"/>
      <c r="C1638"/>
      <c r="D1638"/>
      <c r="E163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  <c r="Q1638" s="58"/>
    </row>
    <row r="1639" spans="1:17">
      <c r="A1639"/>
      <c r="B1639"/>
      <c r="C1639"/>
      <c r="D1639"/>
      <c r="E1639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  <c r="Q1639" s="58"/>
    </row>
    <row r="1640" spans="1:17">
      <c r="A1640"/>
      <c r="B1640"/>
      <c r="C1640"/>
      <c r="D1640"/>
      <c r="E1640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</row>
    <row r="1641" spans="1:17">
      <c r="A1641"/>
      <c r="B1641"/>
      <c r="C1641"/>
      <c r="D1641"/>
      <c r="E1641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</row>
    <row r="1642" spans="1:17">
      <c r="A1642"/>
      <c r="B1642"/>
      <c r="C1642"/>
      <c r="D1642"/>
      <c r="E1642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  <c r="Q1642" s="58"/>
    </row>
    <row r="1643" spans="1:17">
      <c r="A1643"/>
      <c r="B1643"/>
      <c r="C1643"/>
      <c r="D1643"/>
      <c r="E1643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  <c r="Q1643" s="58"/>
    </row>
    <row r="1644" spans="1:17">
      <c r="A1644"/>
      <c r="B1644"/>
      <c r="C1644"/>
      <c r="D1644"/>
      <c r="E1644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  <c r="Q1644" s="58"/>
    </row>
    <row r="1645" spans="1:17">
      <c r="A1645"/>
      <c r="B1645"/>
      <c r="C1645"/>
      <c r="D1645"/>
      <c r="E1645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  <c r="Q1645" s="58"/>
    </row>
    <row r="1646" spans="1:17">
      <c r="A1646"/>
      <c r="B1646"/>
      <c r="C1646"/>
      <c r="D1646"/>
      <c r="E1646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  <c r="Q1646" s="58"/>
    </row>
    <row r="1647" spans="1:17">
      <c r="A1647"/>
      <c r="B1647"/>
      <c r="C1647"/>
      <c r="D1647"/>
      <c r="E1647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  <c r="Q1647" s="58"/>
    </row>
    <row r="1648" spans="1:17">
      <c r="A1648"/>
      <c r="B1648"/>
      <c r="C1648"/>
      <c r="D1648"/>
      <c r="E164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</row>
    <row r="1649" spans="1:17">
      <c r="A1649"/>
      <c r="B1649"/>
      <c r="C1649"/>
      <c r="D1649"/>
      <c r="E1649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  <c r="Q1649" s="58"/>
    </row>
    <row r="1650" spans="1:17">
      <c r="A1650"/>
      <c r="B1650"/>
      <c r="C1650"/>
      <c r="D1650"/>
      <c r="E1650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  <c r="Q1650" s="58"/>
    </row>
    <row r="1651" spans="1:17">
      <c r="A1651"/>
      <c r="B1651"/>
      <c r="C1651"/>
      <c r="D1651"/>
      <c r="E1651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  <c r="Q1651" s="58"/>
    </row>
    <row r="1652" spans="1:17">
      <c r="A1652"/>
      <c r="B1652"/>
      <c r="C1652"/>
      <c r="D1652"/>
      <c r="E1652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</row>
    <row r="1653" spans="1:17">
      <c r="A1653"/>
      <c r="B1653"/>
      <c r="C1653"/>
      <c r="D1653"/>
      <c r="E1653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  <c r="Q1653" s="58"/>
    </row>
    <row r="1654" spans="1:17">
      <c r="A1654"/>
      <c r="B1654"/>
      <c r="C1654"/>
      <c r="D1654"/>
      <c r="E1654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</row>
    <row r="1655" spans="1:17">
      <c r="A1655"/>
      <c r="B1655"/>
      <c r="C1655"/>
      <c r="D1655"/>
      <c r="E1655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</row>
    <row r="1656" spans="1:17">
      <c r="A1656"/>
      <c r="B1656"/>
      <c r="C1656"/>
      <c r="D1656"/>
      <c r="E1656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  <c r="Q1656" s="58"/>
    </row>
    <row r="1657" spans="1:17">
      <c r="A1657"/>
      <c r="B1657"/>
      <c r="C1657"/>
      <c r="D1657"/>
      <c r="E1657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  <c r="Q1657" s="58"/>
    </row>
    <row r="1658" spans="1:17">
      <c r="A1658"/>
      <c r="B1658"/>
      <c r="C1658"/>
      <c r="D1658"/>
      <c r="E16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  <c r="Q1658" s="58"/>
    </row>
    <row r="1659" spans="1:17">
      <c r="A1659"/>
      <c r="B1659"/>
      <c r="C1659"/>
      <c r="D1659"/>
      <c r="E1659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  <c r="Q1659" s="58"/>
    </row>
    <row r="1660" spans="1:17">
      <c r="A1660"/>
      <c r="B1660"/>
      <c r="C1660"/>
      <c r="D1660"/>
      <c r="E1660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  <c r="Q1660" s="58"/>
    </row>
    <row r="1661" spans="1:17">
      <c r="A1661"/>
      <c r="B1661"/>
      <c r="C1661"/>
      <c r="D1661"/>
      <c r="E1661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  <c r="Q1661" s="58"/>
    </row>
    <row r="1662" spans="1:17">
      <c r="A1662"/>
      <c r="B1662"/>
      <c r="C1662"/>
      <c r="D1662"/>
      <c r="E1662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  <c r="Q1662" s="58"/>
    </row>
    <row r="1663" spans="1:17">
      <c r="A1663"/>
      <c r="B1663"/>
      <c r="C1663"/>
      <c r="D1663"/>
      <c r="E1663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  <c r="Q1663" s="58"/>
    </row>
    <row r="1664" spans="1:17">
      <c r="A1664"/>
      <c r="B1664"/>
      <c r="C1664"/>
      <c r="D1664"/>
      <c r="E1664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  <c r="Q1664" s="58"/>
    </row>
    <row r="1665" spans="1:17">
      <c r="A1665"/>
      <c r="B1665"/>
      <c r="C1665"/>
      <c r="D1665"/>
      <c r="E1665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  <c r="Q1665" s="58"/>
    </row>
    <row r="1666" spans="1:17">
      <c r="A1666"/>
      <c r="B1666"/>
      <c r="C1666"/>
      <c r="D1666"/>
      <c r="E1666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  <c r="Q1666" s="58"/>
    </row>
    <row r="1667" spans="1:17">
      <c r="A1667"/>
      <c r="B1667"/>
      <c r="C1667"/>
      <c r="D1667"/>
      <c r="E1667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  <c r="Q1667" s="58"/>
    </row>
    <row r="1668" spans="1:17">
      <c r="A1668"/>
      <c r="B1668"/>
      <c r="C1668"/>
      <c r="D1668"/>
      <c r="E166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  <c r="Q1668" s="58"/>
    </row>
    <row r="1669" spans="1:17">
      <c r="A1669"/>
      <c r="B1669"/>
      <c r="C1669"/>
      <c r="D1669"/>
      <c r="E1669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  <c r="Q1669" s="58"/>
    </row>
    <row r="1670" spans="1:17">
      <c r="A1670"/>
      <c r="B1670"/>
      <c r="C1670"/>
      <c r="D1670"/>
      <c r="E1670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</row>
    <row r="1671" spans="1:17">
      <c r="A1671"/>
      <c r="B1671"/>
      <c r="C1671"/>
      <c r="D1671"/>
      <c r="E1671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  <c r="Q1671" s="58"/>
    </row>
    <row r="1672" spans="1:17">
      <c r="A1672"/>
      <c r="B1672"/>
      <c r="C1672"/>
      <c r="D1672"/>
      <c r="E1672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  <c r="Q1672" s="58"/>
    </row>
    <row r="1673" spans="1:17">
      <c r="A1673"/>
      <c r="B1673"/>
      <c r="C1673"/>
      <c r="D1673"/>
      <c r="E1673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</row>
    <row r="1674" spans="1:17">
      <c r="A1674"/>
      <c r="B1674"/>
      <c r="C1674"/>
      <c r="D1674"/>
      <c r="E1674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  <c r="Q1674" s="58"/>
    </row>
    <row r="1675" spans="1:17">
      <c r="A1675"/>
      <c r="B1675"/>
      <c r="C1675"/>
      <c r="D1675"/>
      <c r="E1675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  <c r="Q1675" s="58"/>
    </row>
    <row r="1676" spans="1:17">
      <c r="A1676"/>
      <c r="B1676"/>
      <c r="C1676"/>
      <c r="D1676"/>
      <c r="E1676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  <c r="Q1676" s="58"/>
    </row>
    <row r="1677" spans="1:17">
      <c r="A1677"/>
      <c r="B1677"/>
      <c r="C1677"/>
      <c r="D1677"/>
      <c r="E1677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  <c r="Q1677" s="58"/>
    </row>
    <row r="1678" spans="1:17">
      <c r="A1678"/>
      <c r="B1678"/>
      <c r="C1678"/>
      <c r="D1678"/>
      <c r="E167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  <c r="Q1678" s="58"/>
    </row>
    <row r="1679" spans="1:17">
      <c r="A1679"/>
      <c r="B1679"/>
      <c r="C1679"/>
      <c r="D1679"/>
      <c r="E1679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  <c r="Q1679" s="58"/>
    </row>
    <row r="1680" spans="1:17">
      <c r="A1680"/>
      <c r="B1680"/>
      <c r="C1680"/>
      <c r="D1680"/>
      <c r="E1680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  <c r="Q1680" s="58"/>
    </row>
    <row r="1681" spans="1:17">
      <c r="A1681"/>
      <c r="B1681"/>
      <c r="C1681"/>
      <c r="D1681"/>
      <c r="E1681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  <c r="Q1681" s="58"/>
    </row>
    <row r="1682" spans="1:17">
      <c r="A1682"/>
      <c r="B1682"/>
      <c r="C1682"/>
      <c r="D1682"/>
      <c r="E1682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</row>
    <row r="1683" spans="1:17">
      <c r="A1683"/>
      <c r="B1683"/>
      <c r="C1683"/>
      <c r="D1683"/>
      <c r="E1683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</row>
    <row r="1684" spans="1:17">
      <c r="A1684"/>
      <c r="B1684"/>
      <c r="C1684"/>
      <c r="D1684"/>
      <c r="E1684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  <c r="Q1684" s="58"/>
    </row>
    <row r="1685" spans="1:17">
      <c r="A1685"/>
      <c r="B1685"/>
      <c r="C1685"/>
      <c r="D1685"/>
      <c r="E1685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  <c r="Q1685" s="58"/>
    </row>
    <row r="1686" spans="1:17">
      <c r="A1686"/>
      <c r="B1686"/>
      <c r="C1686"/>
      <c r="D1686"/>
      <c r="E1686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</row>
    <row r="1687" spans="1:17">
      <c r="A1687"/>
      <c r="B1687"/>
      <c r="C1687"/>
      <c r="D1687"/>
      <c r="E1687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  <c r="Q1687" s="58"/>
    </row>
    <row r="1688" spans="1:17">
      <c r="A1688"/>
      <c r="B1688"/>
      <c r="C1688"/>
      <c r="D1688"/>
      <c r="E168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  <c r="Q1688" s="58"/>
    </row>
    <row r="1689" spans="1:17">
      <c r="A1689"/>
      <c r="B1689"/>
      <c r="C1689"/>
      <c r="D1689"/>
      <c r="E1689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  <c r="Q1689" s="58"/>
    </row>
    <row r="1690" spans="1:17">
      <c r="A1690"/>
      <c r="B1690"/>
      <c r="C1690"/>
      <c r="D1690"/>
      <c r="E1690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  <c r="Q1690" s="58"/>
    </row>
    <row r="1691" spans="1:17">
      <c r="A1691"/>
      <c r="B1691"/>
      <c r="C1691"/>
      <c r="D1691"/>
      <c r="E1691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  <c r="Q1691" s="58"/>
    </row>
    <row r="1692" spans="1:17">
      <c r="A1692"/>
      <c r="B1692"/>
      <c r="C1692"/>
      <c r="D1692"/>
      <c r="E1692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  <c r="Q1692" s="58"/>
    </row>
    <row r="1693" spans="1:17">
      <c r="A1693"/>
      <c r="B1693"/>
      <c r="C1693"/>
      <c r="D1693"/>
      <c r="E1693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  <c r="Q1693" s="58"/>
    </row>
    <row r="1694" spans="1:17">
      <c r="A1694"/>
      <c r="B1694"/>
      <c r="C1694"/>
      <c r="D1694"/>
      <c r="E1694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  <c r="Q1694" s="58"/>
    </row>
    <row r="1695" spans="1:17">
      <c r="A1695"/>
      <c r="B1695"/>
      <c r="C1695"/>
      <c r="D1695"/>
      <c r="E1695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</row>
    <row r="1696" spans="1:17">
      <c r="A1696"/>
      <c r="B1696"/>
      <c r="C1696"/>
      <c r="D1696"/>
      <c r="E1696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</row>
    <row r="1697" spans="1:17">
      <c r="A1697"/>
      <c r="B1697"/>
      <c r="C1697"/>
      <c r="D1697"/>
      <c r="E1697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  <c r="Q1697" s="58"/>
    </row>
    <row r="1698" spans="1:17">
      <c r="A1698"/>
      <c r="B1698"/>
      <c r="C1698"/>
      <c r="D1698"/>
      <c r="E169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  <c r="Q1698" s="58"/>
    </row>
    <row r="1699" spans="1:17">
      <c r="A1699"/>
      <c r="B1699"/>
      <c r="C1699"/>
      <c r="D1699"/>
      <c r="E1699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  <c r="Q1699" s="58"/>
    </row>
    <row r="1700" spans="1:17">
      <c r="A1700"/>
      <c r="B1700"/>
      <c r="C1700"/>
      <c r="D1700"/>
      <c r="E1700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  <c r="Q1700" s="58"/>
    </row>
    <row r="1701" spans="1:17">
      <c r="A1701"/>
      <c r="B1701"/>
      <c r="C1701"/>
      <c r="D1701"/>
      <c r="E1701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  <c r="Q1701" s="58"/>
    </row>
    <row r="1702" spans="1:17">
      <c r="A1702"/>
      <c r="B1702"/>
      <c r="C1702"/>
      <c r="D1702"/>
      <c r="E1702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  <c r="Q1702" s="58"/>
    </row>
    <row r="1703" spans="1:17">
      <c r="A1703"/>
      <c r="B1703"/>
      <c r="C1703"/>
      <c r="D1703"/>
      <c r="E1703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  <c r="Q1703" s="58"/>
    </row>
    <row r="1704" spans="1:17">
      <c r="A1704"/>
      <c r="B1704"/>
      <c r="C1704"/>
      <c r="D1704"/>
      <c r="E1704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  <c r="Q1704" s="58"/>
    </row>
    <row r="1705" spans="1:17">
      <c r="A1705"/>
      <c r="B1705"/>
      <c r="C1705"/>
      <c r="D1705"/>
      <c r="E1705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  <c r="Q1705" s="58"/>
    </row>
    <row r="1706" spans="1:17">
      <c r="A1706"/>
      <c r="B1706"/>
      <c r="C1706"/>
      <c r="D1706"/>
      <c r="E1706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</row>
    <row r="1707" spans="1:17">
      <c r="A1707"/>
      <c r="B1707"/>
      <c r="C1707"/>
      <c r="D1707"/>
      <c r="E1707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  <c r="Q1707" s="58"/>
    </row>
    <row r="1708" spans="1:17">
      <c r="A1708"/>
      <c r="B1708"/>
      <c r="C1708"/>
      <c r="D1708"/>
      <c r="E170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  <c r="Q1708" s="58"/>
    </row>
    <row r="1709" spans="1:17">
      <c r="A1709"/>
      <c r="B1709"/>
      <c r="C1709"/>
      <c r="D1709"/>
      <c r="E1709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  <c r="Q1709" s="58"/>
    </row>
    <row r="1710" spans="1:17">
      <c r="A1710"/>
      <c r="B1710"/>
      <c r="C1710"/>
      <c r="D1710"/>
      <c r="E1710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  <c r="Q1710" s="58"/>
    </row>
    <row r="1711" spans="1:17">
      <c r="A1711"/>
      <c r="B1711"/>
      <c r="C1711"/>
      <c r="D1711"/>
      <c r="E1711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  <c r="Q1711" s="58"/>
    </row>
    <row r="1712" spans="1:17">
      <c r="A1712"/>
      <c r="B1712"/>
      <c r="C1712"/>
      <c r="D1712"/>
      <c r="E1712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  <c r="Q1712" s="58"/>
    </row>
    <row r="1713" spans="1:17">
      <c r="A1713"/>
      <c r="B1713"/>
      <c r="C1713"/>
      <c r="D1713"/>
      <c r="E1713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</row>
    <row r="1714" spans="1:17">
      <c r="A1714"/>
      <c r="B1714"/>
      <c r="C1714"/>
      <c r="D1714"/>
      <c r="E1714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  <c r="Q1714" s="58"/>
    </row>
    <row r="1715" spans="1:17">
      <c r="A1715"/>
      <c r="B1715"/>
      <c r="C1715"/>
      <c r="D1715"/>
      <c r="E1715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  <c r="Q1715" s="58"/>
    </row>
    <row r="1716" spans="1:17">
      <c r="A1716"/>
      <c r="B1716"/>
      <c r="C1716"/>
      <c r="D1716"/>
      <c r="E1716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  <c r="Q1716" s="58"/>
    </row>
    <row r="1717" spans="1:17">
      <c r="A1717"/>
      <c r="B1717"/>
      <c r="C1717"/>
      <c r="D1717"/>
      <c r="E1717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  <c r="Q1717" s="58"/>
    </row>
    <row r="1718" spans="1:17">
      <c r="A1718"/>
      <c r="B1718"/>
      <c r="C1718"/>
      <c r="D1718"/>
      <c r="E171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  <c r="Q1718" s="58"/>
    </row>
    <row r="1719" spans="1:17">
      <c r="A1719"/>
      <c r="B1719"/>
      <c r="C1719"/>
      <c r="D1719"/>
      <c r="E1719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  <c r="Q1719" s="58"/>
    </row>
    <row r="1720" spans="1:17">
      <c r="A1720"/>
      <c r="B1720"/>
      <c r="C1720"/>
      <c r="D1720"/>
      <c r="E1720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  <c r="Q1720" s="58"/>
    </row>
    <row r="1721" spans="1:17">
      <c r="A1721"/>
      <c r="B1721"/>
      <c r="C1721"/>
      <c r="D1721"/>
      <c r="E1721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  <c r="Q1721" s="58"/>
    </row>
    <row r="1722" spans="1:17">
      <c r="A1722"/>
      <c r="B1722"/>
      <c r="C1722"/>
      <c r="D1722"/>
      <c r="E1722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</row>
    <row r="1723" spans="1:17">
      <c r="A1723"/>
      <c r="B1723"/>
      <c r="C1723"/>
      <c r="D1723"/>
      <c r="E1723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</row>
    <row r="1724" spans="1:17">
      <c r="A1724"/>
      <c r="B1724"/>
      <c r="C1724"/>
      <c r="D1724"/>
      <c r="E1724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  <c r="Q1724" s="58"/>
    </row>
    <row r="1725" spans="1:17">
      <c r="A1725"/>
      <c r="B1725"/>
      <c r="C1725"/>
      <c r="D1725"/>
      <c r="E1725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  <c r="Q1725" s="58"/>
    </row>
    <row r="1726" spans="1:17">
      <c r="A1726"/>
      <c r="B1726"/>
      <c r="C1726"/>
      <c r="D1726"/>
      <c r="E1726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  <c r="Q1726" s="58"/>
    </row>
    <row r="1727" spans="1:17">
      <c r="A1727"/>
      <c r="B1727"/>
      <c r="C1727"/>
      <c r="D1727"/>
      <c r="E1727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  <c r="Q1727" s="58"/>
    </row>
    <row r="1728" spans="1:17">
      <c r="A1728"/>
      <c r="B1728"/>
      <c r="C1728"/>
      <c r="D1728"/>
      <c r="E172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  <c r="Q1728" s="58"/>
    </row>
    <row r="1729" spans="1:17">
      <c r="A1729"/>
      <c r="B1729"/>
      <c r="C1729"/>
      <c r="D1729"/>
      <c r="E1729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  <c r="Q1729" s="58"/>
    </row>
    <row r="1730" spans="1:17">
      <c r="A1730"/>
      <c r="B1730"/>
      <c r="C1730"/>
      <c r="D1730"/>
      <c r="E1730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  <c r="Q1730" s="58"/>
    </row>
    <row r="1731" spans="1:17">
      <c r="A1731"/>
      <c r="B1731"/>
      <c r="C1731"/>
      <c r="D1731"/>
      <c r="E1731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</row>
    <row r="1732" spans="1:17">
      <c r="A1732"/>
      <c r="B1732"/>
      <c r="C1732"/>
      <c r="D1732"/>
      <c r="E1732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  <c r="Q1732" s="58"/>
    </row>
    <row r="1733" spans="1:17">
      <c r="A1733"/>
      <c r="B1733"/>
      <c r="C1733"/>
      <c r="D1733"/>
      <c r="E1733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  <c r="Q1733" s="58"/>
    </row>
    <row r="1734" spans="1:17">
      <c r="A1734"/>
      <c r="B1734"/>
      <c r="C1734"/>
      <c r="D1734"/>
      <c r="E1734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  <c r="Q1734" s="58"/>
    </row>
    <row r="1735" spans="1:17">
      <c r="A1735"/>
      <c r="B1735"/>
      <c r="C1735"/>
      <c r="D1735"/>
      <c r="E1735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  <c r="Q1735" s="58"/>
    </row>
    <row r="1736" spans="1:17">
      <c r="A1736"/>
      <c r="B1736"/>
      <c r="C1736"/>
      <c r="D1736"/>
      <c r="E1736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</row>
    <row r="1737" spans="1:17">
      <c r="A1737"/>
      <c r="B1737"/>
      <c r="C1737"/>
      <c r="D1737"/>
      <c r="E1737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</row>
    <row r="1738" spans="1:17">
      <c r="A1738"/>
      <c r="B1738"/>
      <c r="C1738"/>
      <c r="D1738"/>
      <c r="E173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  <c r="Q1738" s="58"/>
    </row>
    <row r="1739" spans="1:17">
      <c r="A1739"/>
      <c r="B1739"/>
      <c r="C1739"/>
      <c r="D1739"/>
      <c r="E1739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  <c r="Q1739" s="58"/>
    </row>
    <row r="1740" spans="1:17">
      <c r="A1740"/>
      <c r="B1740"/>
      <c r="C1740"/>
      <c r="D1740"/>
      <c r="E1740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  <c r="Q1740" s="58"/>
    </row>
    <row r="1741" spans="1:17">
      <c r="A1741"/>
      <c r="B1741"/>
      <c r="C1741"/>
      <c r="D1741"/>
      <c r="E1741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  <c r="Q1741" s="58"/>
    </row>
    <row r="1742" spans="1:17">
      <c r="A1742"/>
      <c r="B1742"/>
      <c r="C1742"/>
      <c r="D1742"/>
      <c r="E1742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  <c r="Q1742" s="58"/>
    </row>
    <row r="1743" spans="1:17">
      <c r="A1743"/>
      <c r="B1743"/>
      <c r="C1743"/>
      <c r="D1743"/>
      <c r="E1743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  <c r="Q1743" s="58"/>
    </row>
    <row r="1744" spans="1:17">
      <c r="A1744"/>
      <c r="B1744"/>
      <c r="C1744"/>
      <c r="D1744"/>
      <c r="E1744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  <c r="Q1744" s="58"/>
    </row>
    <row r="1745" spans="1:17">
      <c r="A1745"/>
      <c r="B1745"/>
      <c r="C1745"/>
      <c r="D1745"/>
      <c r="E1745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  <c r="Q1745" s="58"/>
    </row>
    <row r="1746" spans="1:17">
      <c r="A1746"/>
      <c r="B1746"/>
      <c r="C1746"/>
      <c r="D1746"/>
      <c r="E1746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  <c r="Q1746" s="58"/>
    </row>
    <row r="1747" spans="1:17">
      <c r="A1747"/>
      <c r="B1747"/>
      <c r="C1747"/>
      <c r="D1747"/>
      <c r="E1747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</row>
    <row r="1748" spans="1:17">
      <c r="A1748"/>
      <c r="B1748"/>
      <c r="C1748"/>
      <c r="D1748"/>
      <c r="E174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  <c r="Q1748" s="58"/>
    </row>
    <row r="1749" spans="1:17">
      <c r="A1749"/>
      <c r="B1749"/>
      <c r="C1749"/>
      <c r="D1749"/>
      <c r="E1749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  <c r="Q1749" s="58"/>
    </row>
    <row r="1750" spans="1:17">
      <c r="A1750"/>
      <c r="B1750"/>
      <c r="C1750"/>
      <c r="D1750"/>
      <c r="E1750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  <c r="Q1750" s="58"/>
    </row>
    <row r="1751" spans="1:17">
      <c r="A1751"/>
      <c r="B1751"/>
      <c r="C1751"/>
      <c r="D1751"/>
      <c r="E1751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  <c r="Q1751" s="58"/>
    </row>
    <row r="1752" spans="1:17">
      <c r="A1752"/>
      <c r="B1752"/>
      <c r="C1752"/>
      <c r="D1752"/>
      <c r="E1752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  <c r="Q1752" s="58"/>
    </row>
    <row r="1753" spans="1:17">
      <c r="A1753"/>
      <c r="B1753"/>
      <c r="C1753"/>
      <c r="D1753"/>
      <c r="E1753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  <c r="Q1753" s="58"/>
    </row>
    <row r="1754" spans="1:17">
      <c r="A1754"/>
      <c r="B1754"/>
      <c r="C1754"/>
      <c r="D1754"/>
      <c r="E1754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  <c r="Q1754" s="58"/>
    </row>
    <row r="1755" spans="1:17">
      <c r="A1755"/>
      <c r="B1755"/>
      <c r="C1755"/>
      <c r="D1755"/>
      <c r="E1755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  <c r="Q1755" s="58"/>
    </row>
    <row r="1756" spans="1:17">
      <c r="A1756"/>
      <c r="B1756"/>
      <c r="C1756"/>
      <c r="D1756"/>
      <c r="E1756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</row>
    <row r="1757" spans="1:17">
      <c r="A1757"/>
      <c r="B1757"/>
      <c r="C1757"/>
      <c r="D1757"/>
      <c r="E1757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  <c r="Q1757" s="58"/>
    </row>
    <row r="1758" spans="1:17">
      <c r="A1758"/>
      <c r="B1758"/>
      <c r="C1758"/>
      <c r="D1758"/>
      <c r="E17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  <c r="Q1758" s="58"/>
    </row>
    <row r="1759" spans="1:17">
      <c r="A1759"/>
      <c r="B1759"/>
      <c r="C1759"/>
      <c r="D1759"/>
      <c r="E1759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  <c r="Q1759" s="58"/>
    </row>
    <row r="1760" spans="1:17">
      <c r="A1760"/>
      <c r="B1760"/>
      <c r="C1760"/>
      <c r="D1760"/>
      <c r="E1760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  <c r="Q1760" s="58"/>
    </row>
    <row r="1761" spans="1:17">
      <c r="A1761"/>
      <c r="B1761"/>
      <c r="C1761"/>
      <c r="D1761"/>
      <c r="E1761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  <c r="Q1761" s="58"/>
    </row>
    <row r="1762" spans="1:17">
      <c r="A1762"/>
      <c r="B1762"/>
      <c r="C1762"/>
      <c r="D1762"/>
      <c r="E1762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  <c r="Q1762" s="58"/>
    </row>
    <row r="1763" spans="1:17">
      <c r="A1763"/>
      <c r="B1763"/>
      <c r="C1763"/>
      <c r="D1763"/>
      <c r="E1763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</row>
    <row r="1764" spans="1:17">
      <c r="A1764"/>
      <c r="B1764"/>
      <c r="C1764"/>
      <c r="D1764"/>
      <c r="E1764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</row>
    <row r="1765" spans="1:17">
      <c r="A1765"/>
      <c r="B1765"/>
      <c r="C1765"/>
      <c r="D1765"/>
      <c r="E1765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</row>
    <row r="1766" spans="1:17">
      <c r="A1766"/>
      <c r="B1766"/>
      <c r="C1766"/>
      <c r="D1766"/>
      <c r="E1766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  <c r="Q1766" s="58"/>
    </row>
    <row r="1767" spans="1:17">
      <c r="A1767"/>
      <c r="B1767"/>
      <c r="C1767"/>
      <c r="D1767"/>
      <c r="E1767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</row>
    <row r="1768" spans="1:17">
      <c r="A1768"/>
      <c r="B1768"/>
      <c r="C1768"/>
      <c r="D1768"/>
      <c r="E176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</row>
    <row r="1769" spans="1:17">
      <c r="A1769"/>
      <c r="B1769"/>
      <c r="C1769"/>
      <c r="D1769"/>
      <c r="E1769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</row>
    <row r="1770" spans="1:17">
      <c r="A1770"/>
      <c r="B1770"/>
      <c r="C1770"/>
      <c r="D1770"/>
      <c r="E1770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</row>
    <row r="1771" spans="1:17">
      <c r="A1771"/>
      <c r="B1771"/>
      <c r="C1771"/>
      <c r="D1771"/>
      <c r="E1771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</row>
    <row r="1772" spans="1:17">
      <c r="A1772"/>
      <c r="B1772"/>
      <c r="C1772"/>
      <c r="D1772"/>
      <c r="E1772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  <c r="Q1772" s="58"/>
    </row>
    <row r="1773" spans="1:17">
      <c r="A1773"/>
      <c r="B1773"/>
      <c r="C1773"/>
      <c r="D1773"/>
      <c r="E1773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</row>
    <row r="1774" spans="1:17">
      <c r="A1774"/>
      <c r="B1774"/>
      <c r="C1774"/>
      <c r="D1774"/>
      <c r="E1774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  <c r="Q1774" s="58"/>
    </row>
    <row r="1775" spans="1:17">
      <c r="A1775"/>
      <c r="B1775"/>
      <c r="C1775"/>
      <c r="D1775"/>
      <c r="E1775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  <c r="Q1775" s="58"/>
    </row>
    <row r="1776" spans="1:17">
      <c r="A1776"/>
      <c r="B1776"/>
      <c r="C1776"/>
      <c r="D1776"/>
      <c r="E1776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</row>
    <row r="1777" spans="1:17">
      <c r="A1777"/>
      <c r="B1777"/>
      <c r="C1777"/>
      <c r="D1777"/>
      <c r="E1777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  <c r="Q1777" s="58"/>
    </row>
    <row r="1778" spans="1:17">
      <c r="A1778"/>
      <c r="B1778"/>
      <c r="C1778"/>
      <c r="D1778"/>
      <c r="E177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  <c r="Q1778" s="58"/>
    </row>
    <row r="1779" spans="1:17">
      <c r="A1779"/>
      <c r="B1779"/>
      <c r="C1779"/>
      <c r="D1779"/>
      <c r="E1779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  <c r="Q1779" s="58"/>
    </row>
    <row r="1780" spans="1:17">
      <c r="A1780"/>
      <c r="B1780"/>
      <c r="C1780"/>
      <c r="D1780"/>
      <c r="E1780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  <c r="Q1780" s="58"/>
    </row>
    <row r="1781" spans="1:17">
      <c r="A1781"/>
      <c r="B1781"/>
      <c r="C1781"/>
      <c r="D1781"/>
      <c r="E1781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  <c r="Q1781" s="58"/>
    </row>
    <row r="1782" spans="1:17">
      <c r="A1782"/>
      <c r="B1782"/>
      <c r="C1782"/>
      <c r="D1782"/>
      <c r="E1782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  <c r="Q1782" s="58"/>
    </row>
    <row r="1783" spans="1:17">
      <c r="A1783"/>
      <c r="B1783"/>
      <c r="C1783"/>
      <c r="D1783"/>
      <c r="E1783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  <c r="Q1783" s="58"/>
    </row>
    <row r="1784" spans="1:17">
      <c r="A1784"/>
      <c r="B1784"/>
      <c r="C1784"/>
      <c r="D1784"/>
      <c r="E1784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  <c r="Q1784" s="58"/>
    </row>
    <row r="1785" spans="1:17">
      <c r="A1785"/>
      <c r="B1785"/>
      <c r="C1785"/>
      <c r="D1785"/>
      <c r="E1785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  <c r="Q1785" s="58"/>
    </row>
    <row r="1786" spans="1:17">
      <c r="A1786"/>
      <c r="B1786"/>
      <c r="C1786"/>
      <c r="D1786"/>
      <c r="E1786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  <c r="Q1786" s="58"/>
    </row>
    <row r="1787" spans="1:17">
      <c r="A1787"/>
      <c r="B1787"/>
      <c r="C1787"/>
      <c r="D1787"/>
      <c r="E1787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</row>
    <row r="1788" spans="1:17">
      <c r="A1788"/>
      <c r="B1788"/>
      <c r="C1788"/>
      <c r="D1788"/>
      <c r="E178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  <c r="Q1788" s="58"/>
    </row>
    <row r="1789" spans="1:17">
      <c r="A1789"/>
      <c r="B1789"/>
      <c r="C1789"/>
      <c r="D1789"/>
      <c r="E1789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  <c r="Q1789" s="58"/>
    </row>
    <row r="1790" spans="1:17">
      <c r="A1790"/>
      <c r="B1790"/>
      <c r="C1790"/>
      <c r="D1790"/>
      <c r="E1790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  <c r="Q1790" s="58"/>
    </row>
    <row r="1791" spans="1:17">
      <c r="A1791"/>
      <c r="B1791"/>
      <c r="C1791"/>
      <c r="D1791"/>
      <c r="E1791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  <c r="Q1791" s="58"/>
    </row>
    <row r="1792" spans="1:17">
      <c r="A1792"/>
      <c r="B1792"/>
      <c r="C1792"/>
      <c r="D1792"/>
      <c r="E1792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  <c r="Q1792" s="58"/>
    </row>
    <row r="1793" spans="1:17">
      <c r="A1793"/>
      <c r="B1793"/>
      <c r="C1793"/>
      <c r="D1793"/>
      <c r="E1793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  <c r="Q1793" s="58"/>
    </row>
    <row r="1794" spans="1:17">
      <c r="A1794"/>
      <c r="B1794"/>
      <c r="C1794"/>
      <c r="D1794"/>
      <c r="E1794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  <c r="Q1794" s="58"/>
    </row>
    <row r="1795" spans="1:17">
      <c r="A1795"/>
      <c r="B1795"/>
      <c r="C1795"/>
      <c r="D1795"/>
      <c r="E1795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</row>
    <row r="1796" spans="1:17">
      <c r="A1796"/>
      <c r="B1796"/>
      <c r="C1796"/>
      <c r="D1796"/>
      <c r="E1796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  <c r="Q1796" s="58"/>
    </row>
    <row r="1797" spans="1:17">
      <c r="A1797"/>
      <c r="B1797"/>
      <c r="C1797"/>
      <c r="D1797"/>
      <c r="E1797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  <c r="Q1797" s="58"/>
    </row>
    <row r="1798" spans="1:17">
      <c r="A1798"/>
      <c r="B1798"/>
      <c r="C1798"/>
      <c r="D1798"/>
      <c r="E179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  <c r="Q1798" s="58"/>
    </row>
    <row r="1799" spans="1:17">
      <c r="A1799"/>
      <c r="B1799"/>
      <c r="C1799"/>
      <c r="D1799"/>
      <c r="E1799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  <c r="Q1799" s="58"/>
    </row>
    <row r="1800" spans="1:17">
      <c r="A1800"/>
      <c r="B1800"/>
      <c r="C1800"/>
      <c r="D1800"/>
      <c r="E1800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  <c r="Q1800" s="58"/>
    </row>
    <row r="1801" spans="1:17">
      <c r="A1801"/>
      <c r="B1801"/>
      <c r="C1801"/>
      <c r="D1801"/>
      <c r="E1801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</row>
    <row r="1802" spans="1:17">
      <c r="A1802"/>
      <c r="B1802"/>
      <c r="C1802"/>
      <c r="D1802"/>
      <c r="E1802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</row>
    <row r="1803" spans="1:17">
      <c r="A1803"/>
      <c r="B1803"/>
      <c r="C1803"/>
      <c r="D1803"/>
      <c r="E1803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</row>
    <row r="1804" spans="1:17">
      <c r="A1804"/>
      <c r="B1804"/>
      <c r="C1804"/>
      <c r="D1804"/>
      <c r="E1804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</row>
    <row r="1805" spans="1:17">
      <c r="A1805"/>
      <c r="B1805"/>
      <c r="C1805"/>
      <c r="D1805"/>
      <c r="E1805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</row>
    <row r="1806" spans="1:17">
      <c r="A1806"/>
      <c r="B1806"/>
      <c r="C1806"/>
      <c r="D1806"/>
      <c r="E1806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</row>
    <row r="1807" spans="1:17">
      <c r="A1807"/>
      <c r="B1807"/>
      <c r="C1807"/>
      <c r="D1807"/>
      <c r="E1807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</row>
    <row r="1808" spans="1:17">
      <c r="A1808"/>
      <c r="B1808"/>
      <c r="C1808"/>
      <c r="D1808"/>
      <c r="E180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</row>
    <row r="1809" spans="1:17">
      <c r="A1809"/>
      <c r="B1809"/>
      <c r="C1809"/>
      <c r="D1809"/>
      <c r="E1809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</row>
    <row r="1810" spans="1:17">
      <c r="A1810"/>
      <c r="B1810"/>
      <c r="C1810"/>
      <c r="D1810"/>
      <c r="E1810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</row>
    <row r="1811" spans="1:17">
      <c r="A1811"/>
      <c r="B1811"/>
      <c r="C1811"/>
      <c r="D1811"/>
      <c r="E1811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</row>
    <row r="1812" spans="1:17">
      <c r="A1812"/>
      <c r="B1812"/>
      <c r="C1812"/>
      <c r="D1812"/>
      <c r="E1812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</row>
    <row r="1813" spans="1:17">
      <c r="A1813"/>
      <c r="B1813"/>
      <c r="C1813"/>
      <c r="D1813"/>
      <c r="E1813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</row>
    <row r="1814" spans="1:17">
      <c r="A1814"/>
      <c r="B1814"/>
      <c r="C1814"/>
      <c r="D1814"/>
      <c r="E1814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</row>
    <row r="1815" spans="1:17">
      <c r="A1815"/>
      <c r="B1815"/>
      <c r="C1815"/>
      <c r="D1815"/>
      <c r="E1815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</row>
    <row r="1816" spans="1:17">
      <c r="A1816"/>
      <c r="B1816"/>
      <c r="C1816"/>
      <c r="D1816"/>
      <c r="E1816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</row>
    <row r="1817" spans="1:17">
      <c r="A1817"/>
      <c r="B1817"/>
      <c r="C1817"/>
      <c r="D1817"/>
      <c r="E1817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</row>
    <row r="1818" spans="1:17">
      <c r="A1818"/>
      <c r="B1818"/>
      <c r="C1818"/>
      <c r="D1818"/>
      <c r="E181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</row>
    <row r="1819" spans="1:17">
      <c r="A1819"/>
      <c r="B1819"/>
      <c r="C1819"/>
      <c r="D1819"/>
      <c r="E1819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</row>
    <row r="1820" spans="1:17">
      <c r="A1820"/>
      <c r="B1820"/>
      <c r="C1820"/>
      <c r="D1820"/>
      <c r="E1820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</row>
    <row r="1821" spans="1:17">
      <c r="A1821"/>
      <c r="B1821"/>
      <c r="C1821"/>
      <c r="D1821"/>
      <c r="E1821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</row>
    <row r="1822" spans="1:17">
      <c r="A1822"/>
      <c r="B1822"/>
      <c r="C1822"/>
      <c r="D1822"/>
      <c r="E1822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</row>
    <row r="1823" spans="1:17">
      <c r="A1823"/>
      <c r="B1823"/>
      <c r="C1823"/>
      <c r="D1823"/>
      <c r="E1823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</row>
    <row r="1824" spans="1:17">
      <c r="A1824"/>
      <c r="B1824"/>
      <c r="C1824"/>
      <c r="D1824"/>
      <c r="E1824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</row>
    <row r="1825" spans="1:17">
      <c r="A1825"/>
      <c r="B1825"/>
      <c r="C1825"/>
      <c r="D1825"/>
      <c r="E1825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</row>
    <row r="1826" spans="1:17">
      <c r="A1826"/>
      <c r="B1826"/>
      <c r="C1826"/>
      <c r="D1826"/>
      <c r="E1826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</row>
    <row r="1827" spans="1:17">
      <c r="A1827"/>
      <c r="B1827"/>
      <c r="C1827"/>
      <c r="D1827"/>
      <c r="E1827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</row>
    <row r="1828" spans="1:17">
      <c r="A1828"/>
      <c r="B1828"/>
      <c r="C1828"/>
      <c r="D1828"/>
      <c r="E182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</row>
    <row r="1829" spans="1:17">
      <c r="A1829"/>
      <c r="B1829"/>
      <c r="C1829"/>
      <c r="D1829"/>
      <c r="E1829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</row>
    <row r="1830" spans="1:17">
      <c r="A1830"/>
      <c r="B1830"/>
      <c r="C1830"/>
      <c r="D1830"/>
      <c r="E1830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</row>
    <row r="1831" spans="1:17">
      <c r="A1831"/>
      <c r="B1831"/>
      <c r="C1831"/>
      <c r="D1831"/>
      <c r="E1831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</row>
    <row r="1832" spans="1:17">
      <c r="A1832"/>
      <c r="B1832"/>
      <c r="C1832"/>
      <c r="D1832"/>
      <c r="E1832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</row>
    <row r="1833" spans="1:17">
      <c r="A1833"/>
      <c r="B1833"/>
      <c r="C1833"/>
      <c r="D1833"/>
      <c r="E1833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</row>
    <row r="1834" spans="1:17">
      <c r="A1834"/>
      <c r="B1834"/>
      <c r="C1834"/>
      <c r="D1834"/>
      <c r="E1834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</row>
    <row r="1835" spans="1:17">
      <c r="A1835"/>
      <c r="B1835"/>
      <c r="C1835"/>
      <c r="D1835"/>
      <c r="E1835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</row>
    <row r="1836" spans="1:17">
      <c r="A1836"/>
      <c r="B1836"/>
      <c r="C1836"/>
      <c r="D1836"/>
      <c r="E1836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</row>
    <row r="1837" spans="1:17">
      <c r="A1837"/>
      <c r="B1837"/>
      <c r="C1837"/>
      <c r="D1837"/>
      <c r="E1837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  <c r="Q1837" s="58"/>
    </row>
    <row r="1838" spans="1:17">
      <c r="A1838"/>
      <c r="B1838"/>
      <c r="C1838"/>
      <c r="D1838"/>
      <c r="E183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  <c r="Q1838" s="58"/>
    </row>
    <row r="1839" spans="1:17">
      <c r="A1839"/>
      <c r="B1839"/>
      <c r="C1839"/>
      <c r="D1839"/>
      <c r="E1839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  <c r="Q1839" s="58"/>
    </row>
    <row r="1840" spans="1:17">
      <c r="A1840"/>
      <c r="B1840"/>
      <c r="C1840"/>
      <c r="D1840"/>
      <c r="E1840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  <c r="Q1840" s="58"/>
    </row>
    <row r="1841" spans="1:17">
      <c r="A1841"/>
      <c r="B1841"/>
      <c r="C1841"/>
      <c r="D1841"/>
      <c r="E1841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  <c r="Q1841" s="58"/>
    </row>
    <row r="1842" spans="1:17">
      <c r="A1842"/>
      <c r="B1842"/>
      <c r="C1842"/>
      <c r="D1842"/>
      <c r="E1842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  <c r="Q1842" s="58"/>
    </row>
    <row r="1843" spans="1:17">
      <c r="A1843"/>
      <c r="B1843"/>
      <c r="C1843"/>
      <c r="D1843"/>
      <c r="E1843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  <c r="Q1843" s="58"/>
    </row>
    <row r="1844" spans="1:17">
      <c r="A1844"/>
      <c r="B1844"/>
      <c r="C1844"/>
      <c r="D1844"/>
      <c r="E1844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  <c r="Q1844" s="58"/>
    </row>
    <row r="1845" spans="1:17">
      <c r="A1845"/>
      <c r="B1845"/>
      <c r="C1845"/>
      <c r="D1845"/>
      <c r="E1845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  <c r="Q1845" s="58"/>
    </row>
    <row r="1846" spans="1:17">
      <c r="A1846"/>
      <c r="B1846"/>
      <c r="C1846"/>
      <c r="D1846"/>
      <c r="E1846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  <c r="Q1846" s="58"/>
    </row>
    <row r="1847" spans="1:17">
      <c r="A1847"/>
      <c r="B1847"/>
      <c r="C1847"/>
      <c r="D1847"/>
      <c r="E1847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  <c r="Q1847" s="58"/>
    </row>
    <row r="1848" spans="1:17">
      <c r="A1848"/>
      <c r="B1848"/>
      <c r="C1848"/>
      <c r="D1848"/>
      <c r="E184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  <c r="Q1848" s="58"/>
    </row>
    <row r="1849" spans="1:17">
      <c r="A1849"/>
      <c r="B1849"/>
      <c r="C1849"/>
      <c r="D1849"/>
      <c r="E1849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  <c r="Q1849" s="58"/>
    </row>
    <row r="1850" spans="1:17">
      <c r="A1850"/>
      <c r="B1850"/>
      <c r="C1850"/>
      <c r="D1850"/>
      <c r="E1850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  <c r="Q1850" s="58"/>
    </row>
    <row r="1851" spans="1:17">
      <c r="A1851"/>
      <c r="B1851"/>
      <c r="C1851"/>
      <c r="D1851"/>
      <c r="E1851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  <c r="Q1851" s="58"/>
    </row>
    <row r="1852" spans="1:17">
      <c r="A1852"/>
      <c r="B1852"/>
      <c r="C1852"/>
      <c r="D1852"/>
      <c r="E1852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  <c r="Q1852" s="58"/>
    </row>
    <row r="1853" spans="1:17">
      <c r="A1853"/>
      <c r="B1853"/>
      <c r="C1853"/>
      <c r="D1853"/>
      <c r="E1853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  <c r="Q1853" s="58"/>
    </row>
    <row r="1854" spans="1:17">
      <c r="A1854"/>
      <c r="B1854"/>
      <c r="C1854"/>
      <c r="D1854"/>
      <c r="E1854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  <c r="Q1854" s="58"/>
    </row>
    <row r="1855" spans="1:17">
      <c r="A1855"/>
      <c r="B1855"/>
      <c r="C1855"/>
      <c r="D1855"/>
      <c r="E1855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  <c r="Q1855" s="58"/>
    </row>
    <row r="1856" spans="1:17">
      <c r="A1856"/>
      <c r="B1856"/>
      <c r="C1856"/>
      <c r="D1856"/>
      <c r="E1856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  <c r="Q1856" s="58"/>
    </row>
    <row r="1857" spans="1:17">
      <c r="A1857"/>
      <c r="B1857"/>
      <c r="C1857"/>
      <c r="D1857"/>
      <c r="E1857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  <c r="Q1857" s="58"/>
    </row>
    <row r="1858" spans="1:17">
      <c r="A1858"/>
      <c r="B1858"/>
      <c r="C1858"/>
      <c r="D1858"/>
      <c r="E18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  <c r="Q1858" s="58"/>
    </row>
    <row r="1859" spans="1:17">
      <c r="A1859"/>
      <c r="B1859"/>
      <c r="C1859"/>
      <c r="D1859"/>
      <c r="E1859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</row>
    <row r="1860" spans="1:17">
      <c r="A1860"/>
      <c r="B1860"/>
      <c r="C1860"/>
      <c r="D1860"/>
      <c r="E1860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  <c r="Q1860" s="58"/>
    </row>
    <row r="1861" spans="1:17">
      <c r="A1861"/>
      <c r="B1861"/>
      <c r="C1861"/>
      <c r="D1861"/>
      <c r="E1861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  <c r="Q1861" s="58"/>
    </row>
    <row r="1862" spans="1:17">
      <c r="A1862"/>
      <c r="B1862"/>
      <c r="C1862"/>
      <c r="D1862"/>
      <c r="E1862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  <c r="Q1862" s="58"/>
    </row>
    <row r="1863" spans="1:17">
      <c r="A1863"/>
      <c r="B1863"/>
      <c r="C1863"/>
      <c r="D1863"/>
      <c r="E1863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  <c r="Q1863" s="58"/>
    </row>
    <row r="1864" spans="1:17">
      <c r="A1864"/>
      <c r="B1864"/>
      <c r="C1864"/>
      <c r="D1864"/>
      <c r="E1864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  <c r="Q1864" s="58"/>
    </row>
    <row r="1865" spans="1:17">
      <c r="A1865"/>
      <c r="B1865"/>
      <c r="C1865"/>
      <c r="D1865"/>
      <c r="E1865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  <c r="Q1865" s="58"/>
    </row>
    <row r="1866" spans="1:17">
      <c r="A1866"/>
      <c r="B1866"/>
      <c r="C1866"/>
      <c r="D1866"/>
      <c r="E1866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  <c r="Q1866" s="58"/>
    </row>
    <row r="1867" spans="1:17">
      <c r="A1867"/>
      <c r="B1867"/>
      <c r="C1867"/>
      <c r="D1867"/>
      <c r="E1867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  <c r="Q1867" s="58"/>
    </row>
    <row r="1868" spans="1:17">
      <c r="A1868"/>
      <c r="B1868"/>
      <c r="C1868"/>
      <c r="D1868"/>
      <c r="E186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  <c r="Q1868" s="58"/>
    </row>
    <row r="1869" spans="1:17">
      <c r="A1869"/>
      <c r="B1869"/>
      <c r="C1869"/>
      <c r="D1869"/>
      <c r="E1869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</row>
    <row r="1870" spans="1:17">
      <c r="A1870"/>
      <c r="B1870"/>
      <c r="C1870"/>
      <c r="D1870"/>
      <c r="E1870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  <c r="Q1870" s="58"/>
    </row>
    <row r="1871" spans="1:17">
      <c r="A1871"/>
      <c r="B1871"/>
      <c r="C1871"/>
      <c r="D1871"/>
      <c r="E1871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  <c r="Q1871" s="58"/>
    </row>
    <row r="1872" spans="1:17">
      <c r="A1872"/>
      <c r="B1872"/>
      <c r="C1872"/>
      <c r="D1872"/>
      <c r="E1872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</row>
    <row r="1873" spans="1:17">
      <c r="A1873"/>
      <c r="B1873"/>
      <c r="C1873"/>
      <c r="D1873"/>
      <c r="E1873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</row>
    <row r="1874" spans="1:17">
      <c r="A1874"/>
      <c r="B1874"/>
      <c r="C1874"/>
      <c r="D1874"/>
      <c r="E1874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</row>
    <row r="1875" spans="1:17">
      <c r="A1875"/>
      <c r="B1875"/>
      <c r="C1875"/>
      <c r="D1875"/>
      <c r="E1875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</row>
    <row r="1876" spans="1:17">
      <c r="A1876"/>
      <c r="B1876"/>
      <c r="C1876"/>
      <c r="D1876"/>
      <c r="E1876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</row>
    <row r="1877" spans="1:17">
      <c r="A1877"/>
      <c r="B1877"/>
      <c r="C1877"/>
      <c r="D1877"/>
      <c r="E1877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</row>
    <row r="1878" spans="1:17">
      <c r="A1878"/>
      <c r="B1878"/>
      <c r="C1878"/>
      <c r="D1878"/>
      <c r="E187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</row>
    <row r="1879" spans="1:17">
      <c r="A1879"/>
      <c r="B1879"/>
      <c r="C1879"/>
      <c r="D1879"/>
      <c r="E1879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</row>
    <row r="1880" spans="1:17">
      <c r="A1880"/>
      <c r="B1880"/>
      <c r="C1880"/>
      <c r="D1880"/>
      <c r="E1880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</row>
    <row r="1881" spans="1:17">
      <c r="A1881"/>
      <c r="B1881"/>
      <c r="C1881"/>
      <c r="D1881"/>
      <c r="E1881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</row>
    <row r="1882" spans="1:17">
      <c r="A1882"/>
      <c r="B1882"/>
      <c r="C1882"/>
      <c r="D1882"/>
      <c r="E1882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</row>
    <row r="1883" spans="1:17">
      <c r="A1883"/>
      <c r="B1883"/>
      <c r="C1883"/>
      <c r="D1883"/>
      <c r="E1883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</row>
    <row r="1884" spans="1:17">
      <c r="A1884"/>
      <c r="B1884"/>
      <c r="C1884"/>
      <c r="D1884"/>
      <c r="E1884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</row>
    <row r="1885" spans="1:17">
      <c r="A1885"/>
      <c r="B1885"/>
      <c r="C1885"/>
      <c r="D1885"/>
      <c r="E1885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</row>
    <row r="1886" spans="1:17">
      <c r="A1886"/>
      <c r="B1886"/>
      <c r="C1886"/>
      <c r="D1886"/>
      <c r="E1886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</row>
    <row r="1887" spans="1:17">
      <c r="A1887"/>
      <c r="B1887"/>
      <c r="C1887"/>
      <c r="D1887"/>
      <c r="E1887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</row>
    <row r="1888" spans="1:17">
      <c r="A1888"/>
      <c r="B1888"/>
      <c r="C1888"/>
      <c r="D1888"/>
      <c r="E188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</row>
    <row r="1889" spans="1:17">
      <c r="A1889"/>
      <c r="B1889"/>
      <c r="C1889"/>
      <c r="D1889"/>
      <c r="E1889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</row>
    <row r="1890" spans="1:17">
      <c r="A1890"/>
      <c r="B1890"/>
      <c r="C1890"/>
      <c r="D1890"/>
      <c r="E1890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</row>
    <row r="1891" spans="1:17">
      <c r="A1891"/>
      <c r="B1891"/>
      <c r="C1891"/>
      <c r="D1891"/>
      <c r="E1891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</row>
    <row r="1892" spans="1:17">
      <c r="A1892"/>
      <c r="B1892"/>
      <c r="C1892"/>
      <c r="D1892"/>
      <c r="E1892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</row>
    <row r="1893" spans="1:17">
      <c r="A1893"/>
      <c r="B1893"/>
      <c r="C1893"/>
      <c r="D1893"/>
      <c r="E1893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</row>
    <row r="1894" spans="1:17">
      <c r="A1894"/>
      <c r="B1894"/>
      <c r="C1894"/>
      <c r="D1894"/>
      <c r="E1894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</row>
    <row r="1895" spans="1:17">
      <c r="A1895"/>
      <c r="B1895"/>
      <c r="C1895"/>
      <c r="D1895"/>
      <c r="E1895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</row>
    <row r="1896" spans="1:17">
      <c r="A1896"/>
      <c r="B1896"/>
      <c r="C1896"/>
      <c r="D1896"/>
      <c r="E1896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</row>
    <row r="1897" spans="1:17">
      <c r="A1897"/>
      <c r="B1897"/>
      <c r="C1897"/>
      <c r="D1897"/>
      <c r="E1897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</row>
    <row r="1898" spans="1:17">
      <c r="A1898"/>
      <c r="B1898"/>
      <c r="C1898"/>
      <c r="D1898"/>
      <c r="E189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</row>
    <row r="1899" spans="1:17">
      <c r="A1899"/>
      <c r="B1899"/>
      <c r="C1899"/>
      <c r="D1899"/>
      <c r="E1899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</row>
    <row r="1900" spans="1:17">
      <c r="A1900"/>
      <c r="B1900"/>
      <c r="C1900"/>
      <c r="D1900"/>
      <c r="E1900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</row>
    <row r="1901" spans="1:17">
      <c r="A1901"/>
      <c r="B1901"/>
      <c r="C1901"/>
      <c r="D1901"/>
      <c r="E1901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</row>
    <row r="1902" spans="1:17">
      <c r="A1902"/>
      <c r="B1902"/>
      <c r="C1902"/>
      <c r="D1902"/>
      <c r="E1902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</row>
    <row r="1903" spans="1:17">
      <c r="A1903"/>
      <c r="B1903"/>
      <c r="C1903"/>
      <c r="D1903"/>
      <c r="E1903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</row>
    <row r="1904" spans="1:17">
      <c r="A1904"/>
      <c r="B1904"/>
      <c r="C1904"/>
      <c r="D1904"/>
      <c r="E1904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</row>
    <row r="1905" spans="1:17">
      <c r="A1905"/>
      <c r="B1905"/>
      <c r="C1905"/>
      <c r="D1905"/>
      <c r="E1905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</row>
    <row r="1906" spans="1:17">
      <c r="A1906"/>
      <c r="B1906"/>
      <c r="C1906"/>
      <c r="D1906"/>
      <c r="E1906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</row>
    <row r="1907" spans="1:17">
      <c r="A1907"/>
      <c r="B1907"/>
      <c r="C1907"/>
      <c r="D1907"/>
      <c r="E1907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</row>
    <row r="1908" spans="1:17">
      <c r="A1908"/>
      <c r="B1908"/>
      <c r="C1908"/>
      <c r="D1908"/>
      <c r="E190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</row>
    <row r="1909" spans="1:17">
      <c r="A1909"/>
      <c r="B1909"/>
      <c r="C1909"/>
      <c r="D1909"/>
      <c r="E1909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</row>
    <row r="1910" spans="1:17">
      <c r="A1910"/>
      <c r="B1910"/>
      <c r="C1910"/>
      <c r="D1910"/>
      <c r="E1910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</row>
    <row r="1911" spans="1:17">
      <c r="A1911"/>
      <c r="B1911"/>
      <c r="C1911"/>
      <c r="D1911"/>
      <c r="E1911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</row>
    <row r="1912" spans="1:17">
      <c r="A1912"/>
      <c r="B1912"/>
      <c r="C1912"/>
      <c r="D1912"/>
      <c r="E1912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</row>
    <row r="1913" spans="1:17">
      <c r="A1913"/>
      <c r="B1913"/>
      <c r="C1913"/>
      <c r="D1913"/>
      <c r="E1913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</row>
    <row r="1914" spans="1:17">
      <c r="A1914"/>
      <c r="B1914"/>
      <c r="C1914"/>
      <c r="D1914"/>
      <c r="E1914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</row>
    <row r="1915" spans="1:17">
      <c r="A1915"/>
      <c r="B1915"/>
      <c r="C1915"/>
      <c r="D1915"/>
      <c r="E1915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</row>
    <row r="1916" spans="1:17">
      <c r="A1916"/>
      <c r="B1916"/>
      <c r="C1916"/>
      <c r="D1916"/>
      <c r="E1916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</row>
    <row r="1917" spans="1:17">
      <c r="A1917"/>
      <c r="B1917"/>
      <c r="C1917"/>
      <c r="D1917"/>
      <c r="E1917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</row>
    <row r="1918" spans="1:17">
      <c r="A1918"/>
      <c r="B1918"/>
      <c r="C1918"/>
      <c r="D1918"/>
      <c r="E191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</row>
    <row r="1919" spans="1:17">
      <c r="A1919"/>
      <c r="B1919"/>
      <c r="C1919"/>
      <c r="D1919"/>
      <c r="E1919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</row>
    <row r="1920" spans="1:17">
      <c r="A1920"/>
      <c r="B1920"/>
      <c r="C1920"/>
      <c r="D1920"/>
      <c r="E1920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</row>
    <row r="1921" spans="1:17">
      <c r="A1921"/>
      <c r="B1921"/>
      <c r="C1921"/>
      <c r="D1921"/>
      <c r="E1921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</row>
    <row r="1922" spans="1:17">
      <c r="A1922"/>
      <c r="B1922"/>
      <c r="C1922"/>
      <c r="D1922"/>
      <c r="E1922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</row>
    <row r="1923" spans="1:17">
      <c r="A1923"/>
      <c r="B1923"/>
      <c r="C1923"/>
      <c r="D1923"/>
      <c r="E1923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</row>
    <row r="1924" spans="1:17">
      <c r="A1924"/>
      <c r="B1924"/>
      <c r="C1924"/>
      <c r="D1924"/>
      <c r="E1924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</row>
    <row r="1925" spans="1:17">
      <c r="A1925"/>
      <c r="B1925"/>
      <c r="C1925"/>
      <c r="D1925"/>
      <c r="E1925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</row>
    <row r="1926" spans="1:17">
      <c r="A1926"/>
      <c r="B1926"/>
      <c r="C1926"/>
      <c r="D1926"/>
      <c r="E1926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</row>
    <row r="1927" spans="1:17">
      <c r="A1927"/>
      <c r="B1927"/>
      <c r="C1927"/>
      <c r="D1927"/>
      <c r="E1927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</row>
    <row r="1928" spans="1:17">
      <c r="A1928"/>
      <c r="B1928"/>
      <c r="C1928"/>
      <c r="D1928"/>
      <c r="E192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</row>
    <row r="1929" spans="1:17">
      <c r="A1929"/>
      <c r="B1929"/>
      <c r="C1929"/>
      <c r="D1929"/>
      <c r="E1929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</row>
    <row r="1930" spans="1:17">
      <c r="A1930"/>
      <c r="B1930"/>
      <c r="C1930"/>
      <c r="D1930"/>
      <c r="E1930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</row>
    <row r="1931" spans="1:17">
      <c r="A1931"/>
      <c r="B1931"/>
      <c r="C1931"/>
      <c r="D1931"/>
      <c r="E1931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</row>
    <row r="1932" spans="1:17">
      <c r="A1932"/>
      <c r="B1932"/>
      <c r="C1932"/>
      <c r="D1932"/>
      <c r="E1932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</row>
    <row r="1933" spans="1:17">
      <c r="A1933"/>
      <c r="B1933"/>
      <c r="C1933"/>
      <c r="D1933"/>
      <c r="E1933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</row>
    <row r="1934" spans="1:17">
      <c r="A1934"/>
      <c r="B1934"/>
      <c r="C1934"/>
      <c r="D1934"/>
      <c r="E1934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</row>
    <row r="1935" spans="1:17">
      <c r="A1935"/>
      <c r="B1935"/>
      <c r="C1935"/>
      <c r="D1935"/>
      <c r="E1935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</row>
    <row r="1936" spans="1:17">
      <c r="A1936"/>
      <c r="B1936"/>
      <c r="C1936"/>
      <c r="D1936"/>
      <c r="E1936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</row>
    <row r="1937" spans="1:17">
      <c r="A1937"/>
      <c r="B1937"/>
      <c r="C1937"/>
      <c r="D1937"/>
      <c r="E1937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</row>
    <row r="1938" spans="1:17">
      <c r="A1938"/>
      <c r="B1938"/>
      <c r="C1938"/>
      <c r="D1938"/>
      <c r="E193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</row>
    <row r="1939" spans="1:17">
      <c r="A1939"/>
      <c r="B1939"/>
      <c r="C1939"/>
      <c r="D1939"/>
      <c r="E1939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</row>
    <row r="1940" spans="1:17">
      <c r="A1940"/>
      <c r="B1940"/>
      <c r="C1940"/>
      <c r="D1940"/>
      <c r="E1940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</row>
    <row r="1941" spans="1:17">
      <c r="A1941"/>
      <c r="B1941"/>
      <c r="C1941"/>
      <c r="D1941"/>
      <c r="E1941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</row>
    <row r="1942" spans="1:17">
      <c r="A1942"/>
      <c r="B1942"/>
      <c r="C1942"/>
      <c r="D1942"/>
      <c r="E1942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</row>
    <row r="1943" spans="1:17">
      <c r="A1943"/>
      <c r="B1943"/>
      <c r="C1943"/>
      <c r="D1943"/>
      <c r="E1943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</row>
    <row r="1944" spans="1:17">
      <c r="A1944"/>
      <c r="B1944"/>
      <c r="C1944"/>
      <c r="D1944"/>
      <c r="E1944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</row>
    <row r="1945" spans="1:17">
      <c r="A1945"/>
      <c r="B1945"/>
      <c r="C1945"/>
      <c r="D1945"/>
      <c r="E1945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</row>
    <row r="1946" spans="1:17">
      <c r="A1946"/>
      <c r="B1946"/>
      <c r="C1946"/>
      <c r="D1946"/>
      <c r="E1946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</row>
    <row r="1947" spans="1:17">
      <c r="A1947"/>
      <c r="B1947"/>
      <c r="C1947"/>
      <c r="D1947"/>
      <c r="E1947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</row>
    <row r="1948" spans="1:17">
      <c r="A1948"/>
      <c r="B1948"/>
      <c r="C1948"/>
      <c r="D1948"/>
      <c r="E194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</row>
    <row r="1949" spans="1:17">
      <c r="A1949"/>
      <c r="B1949"/>
      <c r="C1949"/>
      <c r="D1949"/>
      <c r="E1949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</row>
    <row r="1950" spans="1:17">
      <c r="A1950"/>
      <c r="B1950"/>
      <c r="C1950"/>
      <c r="D1950"/>
      <c r="E1950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</row>
    <row r="1951" spans="1:17">
      <c r="A1951"/>
      <c r="B1951"/>
      <c r="C1951"/>
      <c r="D1951"/>
      <c r="E1951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</row>
    <row r="1952" spans="1:17">
      <c r="A1952"/>
      <c r="B1952"/>
      <c r="C1952"/>
      <c r="D1952"/>
      <c r="E1952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</row>
    <row r="1953" spans="1:17">
      <c r="A1953"/>
      <c r="B1953"/>
      <c r="C1953"/>
      <c r="D1953"/>
      <c r="E1953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</row>
    <row r="1954" spans="1:17">
      <c r="A1954"/>
      <c r="B1954"/>
      <c r="C1954"/>
      <c r="D1954"/>
      <c r="E1954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</row>
    <row r="1955" spans="1:17">
      <c r="A1955"/>
      <c r="B1955"/>
      <c r="C1955"/>
      <c r="D1955"/>
      <c r="E1955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</row>
    <row r="1956" spans="1:17">
      <c r="A1956"/>
      <c r="B1956"/>
      <c r="C1956"/>
      <c r="D1956"/>
      <c r="E1956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</row>
    <row r="1957" spans="1:17">
      <c r="A1957"/>
      <c r="B1957"/>
      <c r="C1957"/>
      <c r="D1957"/>
      <c r="E1957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</row>
    <row r="1958" spans="1:17">
      <c r="A1958"/>
      <c r="B1958"/>
      <c r="C1958"/>
      <c r="D1958"/>
      <c r="E19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</row>
    <row r="1959" spans="1:17">
      <c r="A1959"/>
      <c r="B1959"/>
      <c r="C1959"/>
      <c r="D1959"/>
      <c r="E1959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</row>
    <row r="1960" spans="1:17">
      <c r="A1960"/>
      <c r="B1960"/>
      <c r="C1960"/>
      <c r="D1960"/>
      <c r="E1960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</row>
    <row r="1961" spans="1:17">
      <c r="A1961"/>
      <c r="B1961"/>
      <c r="C1961"/>
      <c r="D1961"/>
      <c r="E1961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</row>
    <row r="1962" spans="1:17">
      <c r="A1962"/>
      <c r="B1962"/>
      <c r="C1962"/>
      <c r="D1962"/>
      <c r="E1962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</row>
    <row r="1963" spans="1:17">
      <c r="A1963"/>
      <c r="B1963"/>
      <c r="C1963"/>
      <c r="D1963"/>
      <c r="E1963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</row>
    <row r="1964" spans="1:17">
      <c r="A1964"/>
      <c r="B1964"/>
      <c r="C1964"/>
      <c r="D1964"/>
      <c r="E1964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</row>
    <row r="1965" spans="1:17">
      <c r="A1965"/>
      <c r="B1965"/>
      <c r="C1965"/>
      <c r="D1965"/>
      <c r="E1965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</row>
    <row r="1966" spans="1:17">
      <c r="A1966"/>
      <c r="B1966"/>
      <c r="C1966"/>
      <c r="D1966"/>
      <c r="E1966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</row>
    <row r="1967" spans="1:17">
      <c r="A1967"/>
      <c r="B1967"/>
      <c r="C1967"/>
      <c r="D1967"/>
      <c r="E1967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</row>
    <row r="1968" spans="1:17">
      <c r="A1968"/>
      <c r="B1968"/>
      <c r="C1968"/>
      <c r="D1968"/>
      <c r="E196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</row>
    <row r="1969" spans="1:17">
      <c r="A1969"/>
      <c r="B1969"/>
      <c r="C1969"/>
      <c r="D1969"/>
      <c r="E1969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</row>
    <row r="1970" spans="1:17">
      <c r="A1970"/>
      <c r="B1970"/>
      <c r="C1970"/>
      <c r="D1970"/>
      <c r="E1970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</row>
    <row r="1971" spans="1:17">
      <c r="A1971"/>
      <c r="B1971"/>
      <c r="C1971"/>
      <c r="D1971"/>
      <c r="E1971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</row>
    <row r="1972" spans="1:17">
      <c r="A1972"/>
      <c r="B1972"/>
      <c r="C1972"/>
      <c r="D1972"/>
      <c r="E1972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</row>
    <row r="1973" spans="1:17">
      <c r="A1973"/>
      <c r="B1973"/>
      <c r="C1973"/>
      <c r="D1973"/>
      <c r="E1973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</row>
    <row r="1974" spans="1:17">
      <c r="A1974"/>
      <c r="B1974"/>
      <c r="C1974"/>
      <c r="D1974"/>
      <c r="E1974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</row>
    <row r="1975" spans="1:17">
      <c r="A1975"/>
      <c r="B1975"/>
      <c r="C1975"/>
      <c r="D1975"/>
      <c r="E1975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</row>
    <row r="1976" spans="1:17">
      <c r="A1976"/>
      <c r="B1976"/>
      <c r="C1976"/>
      <c r="D1976"/>
      <c r="E1976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</row>
    <row r="1977" spans="1:17">
      <c r="A1977"/>
      <c r="B1977"/>
      <c r="C1977"/>
      <c r="D1977"/>
      <c r="E1977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</row>
    <row r="1978" spans="1:17">
      <c r="A1978"/>
      <c r="B1978"/>
      <c r="C1978"/>
      <c r="D1978"/>
      <c r="E197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</row>
    <row r="1979" spans="1:17">
      <c r="A1979"/>
      <c r="B1979"/>
      <c r="C1979"/>
      <c r="D1979"/>
      <c r="E1979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</row>
    <row r="1980" spans="1:17">
      <c r="A1980"/>
      <c r="B1980"/>
      <c r="C1980"/>
      <c r="D1980"/>
      <c r="E1980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</row>
    <row r="1981" spans="1:17">
      <c r="A1981"/>
      <c r="B1981"/>
      <c r="C1981"/>
      <c r="D1981"/>
      <c r="E1981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</row>
    <row r="1982" spans="1:17">
      <c r="A1982"/>
      <c r="B1982"/>
      <c r="C1982"/>
      <c r="D1982"/>
      <c r="E1982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</row>
    <row r="1983" spans="1:17">
      <c r="A1983"/>
      <c r="B1983"/>
      <c r="C1983"/>
      <c r="D1983"/>
      <c r="E1983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</row>
    <row r="1984" spans="1:17">
      <c r="A1984"/>
      <c r="B1984"/>
      <c r="C1984"/>
      <c r="D1984"/>
      <c r="E1984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</row>
    <row r="1985" spans="1:17">
      <c r="A1985"/>
      <c r="B1985"/>
      <c r="C1985"/>
      <c r="D1985"/>
      <c r="E1985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</row>
    <row r="1986" spans="1:17">
      <c r="A1986"/>
      <c r="B1986"/>
      <c r="C1986"/>
      <c r="D1986"/>
      <c r="E1986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</row>
    <row r="1987" spans="1:17">
      <c r="A1987"/>
      <c r="B1987"/>
      <c r="C1987"/>
      <c r="D1987"/>
      <c r="E1987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</row>
    <row r="1988" spans="1:17">
      <c r="A1988"/>
      <c r="B1988"/>
      <c r="C1988"/>
      <c r="D1988"/>
      <c r="E198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</row>
    <row r="1989" spans="1:17">
      <c r="A1989"/>
      <c r="B1989"/>
      <c r="C1989"/>
      <c r="D1989"/>
      <c r="E1989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</row>
    <row r="1990" spans="1:17">
      <c r="A1990"/>
      <c r="B1990"/>
      <c r="C1990"/>
      <c r="D1990"/>
      <c r="E1990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</row>
    <row r="1991" spans="1:17">
      <c r="A1991"/>
      <c r="B1991"/>
      <c r="C1991"/>
      <c r="D1991"/>
      <c r="E1991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</row>
    <row r="1992" spans="1:17">
      <c r="A1992"/>
      <c r="B1992"/>
      <c r="C1992"/>
      <c r="D1992"/>
      <c r="E1992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</row>
    <row r="1993" spans="1:17">
      <c r="A1993"/>
      <c r="B1993"/>
      <c r="C1993"/>
      <c r="D1993"/>
      <c r="E1993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</row>
    <row r="1994" spans="1:17">
      <c r="A1994"/>
      <c r="B1994"/>
      <c r="C1994"/>
      <c r="D1994"/>
      <c r="E1994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</row>
    <row r="1995" spans="1:17">
      <c r="A1995"/>
      <c r="B1995"/>
      <c r="C1995"/>
      <c r="D1995"/>
      <c r="E1995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</row>
    <row r="1996" spans="1:17">
      <c r="A1996"/>
      <c r="B1996"/>
      <c r="C1996"/>
      <c r="D1996"/>
      <c r="E1996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</row>
    <row r="1997" spans="1:17">
      <c r="A1997"/>
      <c r="B1997"/>
      <c r="C1997"/>
      <c r="D1997"/>
      <c r="E1997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</row>
    <row r="1998" spans="1:17">
      <c r="A1998"/>
      <c r="B1998"/>
      <c r="C1998"/>
      <c r="D1998"/>
      <c r="E199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</row>
    <row r="1999" spans="1:17">
      <c r="A1999"/>
      <c r="B1999"/>
      <c r="C1999"/>
      <c r="D1999"/>
      <c r="E1999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</row>
    <row r="2000" spans="1:17">
      <c r="A2000"/>
      <c r="B2000"/>
      <c r="C2000"/>
      <c r="D2000"/>
      <c r="E2000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</row>
    <row r="2001" spans="1:17">
      <c r="A2001"/>
      <c r="B2001"/>
      <c r="C2001"/>
      <c r="D2001"/>
      <c r="E2001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</row>
    <row r="2002" spans="1:17">
      <c r="A2002"/>
      <c r="B2002"/>
      <c r="C2002"/>
      <c r="D2002"/>
      <c r="E2002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</row>
    <row r="2003" spans="1:17">
      <c r="A2003"/>
      <c r="B2003"/>
      <c r="C2003"/>
      <c r="D2003"/>
      <c r="E2003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</row>
    <row r="2004" spans="1:17">
      <c r="A2004"/>
      <c r="B2004"/>
      <c r="C2004"/>
      <c r="D2004"/>
      <c r="E2004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</row>
    <row r="2005" spans="1:17">
      <c r="A2005"/>
      <c r="B2005"/>
      <c r="C2005"/>
      <c r="D2005"/>
      <c r="E2005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</row>
    <row r="2006" spans="1:17">
      <c r="A2006"/>
      <c r="B2006"/>
      <c r="C2006"/>
      <c r="D2006"/>
      <c r="E2006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</row>
    <row r="2007" spans="1:17">
      <c r="A2007"/>
      <c r="B2007"/>
      <c r="C2007"/>
      <c r="D2007"/>
      <c r="E2007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</row>
    <row r="2008" spans="1:17">
      <c r="A2008"/>
      <c r="B2008"/>
      <c r="C2008"/>
      <c r="D2008"/>
      <c r="E200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</row>
    <row r="2009" spans="1:17">
      <c r="A2009"/>
      <c r="B2009"/>
      <c r="C2009"/>
      <c r="D2009"/>
      <c r="E2009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</row>
    <row r="2010" spans="1:17">
      <c r="A2010"/>
      <c r="B2010"/>
      <c r="C2010"/>
      <c r="D2010"/>
      <c r="E2010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</row>
    <row r="2011" spans="1:17">
      <c r="A2011"/>
      <c r="B2011"/>
      <c r="C2011"/>
      <c r="D2011"/>
      <c r="E2011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</row>
    <row r="2012" spans="1:17">
      <c r="A2012"/>
      <c r="B2012"/>
      <c r="C2012"/>
      <c r="D2012"/>
      <c r="E2012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</row>
    <row r="2013" spans="1:17">
      <c r="A2013"/>
      <c r="B2013"/>
      <c r="C2013"/>
      <c r="D2013"/>
      <c r="E2013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</row>
    <row r="2014" spans="1:17">
      <c r="A2014"/>
      <c r="B2014"/>
      <c r="C2014"/>
      <c r="D2014"/>
      <c r="E2014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</row>
    <row r="2015" spans="1:17">
      <c r="A2015"/>
      <c r="B2015"/>
      <c r="C2015"/>
      <c r="D2015"/>
      <c r="E2015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</row>
    <row r="2016" spans="1:17">
      <c r="A2016"/>
      <c r="B2016"/>
      <c r="C2016"/>
      <c r="D2016"/>
      <c r="E2016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</row>
    <row r="2017" spans="1:17">
      <c r="A2017"/>
      <c r="B2017"/>
      <c r="C2017"/>
      <c r="D2017"/>
      <c r="E2017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</row>
    <row r="2018" spans="1:17">
      <c r="A2018"/>
      <c r="B2018"/>
      <c r="C2018"/>
      <c r="D2018"/>
      <c r="E201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</row>
    <row r="2019" spans="1:17">
      <c r="A2019"/>
      <c r="B2019"/>
      <c r="C2019"/>
      <c r="D2019"/>
      <c r="E2019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</row>
    <row r="2020" spans="1:17">
      <c r="A2020"/>
      <c r="B2020"/>
      <c r="C2020"/>
      <c r="D2020"/>
      <c r="E2020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  <c r="Q2020" s="58"/>
    </row>
    <row r="2021" spans="1:17">
      <c r="A2021"/>
      <c r="B2021"/>
      <c r="C2021"/>
      <c r="D2021"/>
      <c r="E2021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</row>
    <row r="2022" spans="1:17">
      <c r="A2022"/>
      <c r="B2022"/>
      <c r="C2022"/>
      <c r="D2022"/>
      <c r="E2022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</row>
    <row r="2023" spans="1:17">
      <c r="A2023"/>
      <c r="B2023"/>
      <c r="C2023"/>
      <c r="D2023"/>
      <c r="E2023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</row>
    <row r="2024" spans="1:17">
      <c r="A2024"/>
      <c r="B2024"/>
      <c r="C2024"/>
      <c r="D2024"/>
      <c r="E2024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</row>
    <row r="2025" spans="1:17">
      <c r="A2025"/>
      <c r="B2025"/>
      <c r="C2025"/>
      <c r="D2025"/>
      <c r="E2025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</row>
    <row r="2026" spans="1:17">
      <c r="A2026"/>
      <c r="B2026"/>
      <c r="C2026"/>
      <c r="D2026"/>
      <c r="E2026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</row>
    <row r="2027" spans="1:17">
      <c r="A2027"/>
      <c r="B2027"/>
      <c r="C2027"/>
      <c r="D2027"/>
      <c r="E2027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</row>
    <row r="2028" spans="1:17">
      <c r="A2028"/>
      <c r="B2028"/>
      <c r="C2028"/>
      <c r="D2028"/>
      <c r="E202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</row>
    <row r="2029" spans="1:17">
      <c r="A2029"/>
      <c r="B2029"/>
      <c r="C2029"/>
      <c r="D2029"/>
      <c r="E2029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</row>
    <row r="2030" spans="1:17">
      <c r="A2030"/>
      <c r="B2030"/>
      <c r="C2030"/>
      <c r="D2030"/>
      <c r="E2030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</row>
    <row r="2031" spans="1:17">
      <c r="A2031"/>
      <c r="B2031"/>
      <c r="C2031"/>
      <c r="D2031"/>
      <c r="E2031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</row>
    <row r="2032" spans="1:17">
      <c r="A2032"/>
      <c r="B2032"/>
      <c r="C2032"/>
      <c r="D2032"/>
      <c r="E2032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</row>
    <row r="2033" spans="1:17">
      <c r="A2033"/>
      <c r="B2033"/>
      <c r="C2033"/>
      <c r="D2033"/>
      <c r="E2033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  <c r="Q2033" s="58"/>
    </row>
    <row r="2034" spans="1:17">
      <c r="A2034"/>
      <c r="B2034"/>
      <c r="C2034"/>
      <c r="D2034"/>
      <c r="E2034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  <c r="Q2034" s="58"/>
    </row>
    <row r="2035" spans="1:17">
      <c r="A2035"/>
      <c r="B2035"/>
      <c r="C2035"/>
      <c r="D2035"/>
      <c r="E2035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</row>
    <row r="2036" spans="1:17">
      <c r="A2036"/>
      <c r="B2036"/>
      <c r="C2036"/>
      <c r="D2036"/>
      <c r="E2036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  <c r="Q2036" s="58"/>
    </row>
    <row r="2037" spans="1:17">
      <c r="A2037"/>
      <c r="B2037"/>
      <c r="C2037"/>
      <c r="D2037"/>
      <c r="E2037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  <c r="Q2037" s="58"/>
    </row>
    <row r="2038" spans="1:17">
      <c r="A2038"/>
      <c r="B2038"/>
      <c r="C2038"/>
      <c r="D2038"/>
      <c r="E203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  <c r="Q2038" s="58"/>
    </row>
    <row r="2039" spans="1:17">
      <c r="A2039"/>
      <c r="B2039"/>
      <c r="C2039"/>
      <c r="D2039"/>
      <c r="E2039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  <c r="Q2039" s="58"/>
    </row>
    <row r="2040" spans="1:17">
      <c r="A2040"/>
      <c r="B2040"/>
      <c r="C2040"/>
      <c r="D2040"/>
      <c r="E2040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  <c r="Q2040" s="58"/>
    </row>
    <row r="2041" spans="1:17">
      <c r="A2041"/>
      <c r="B2041"/>
      <c r="C2041"/>
      <c r="D2041"/>
      <c r="E2041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  <c r="Q2041" s="58"/>
    </row>
    <row r="2042" spans="1:17">
      <c r="A2042"/>
      <c r="B2042"/>
      <c r="C2042"/>
      <c r="D2042"/>
      <c r="E2042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  <c r="Q2042" s="58"/>
    </row>
    <row r="2043" spans="1:17">
      <c r="A2043"/>
      <c r="B2043"/>
      <c r="C2043"/>
      <c r="D2043"/>
      <c r="E2043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  <c r="Q2043" s="58"/>
    </row>
    <row r="2044" spans="1:17">
      <c r="A2044"/>
      <c r="B2044"/>
      <c r="C2044"/>
      <c r="D2044"/>
      <c r="E2044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  <c r="Q2044" s="58"/>
    </row>
    <row r="2045" spans="1:17">
      <c r="A2045"/>
      <c r="B2045"/>
      <c r="C2045"/>
      <c r="D2045"/>
      <c r="E2045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  <c r="Q2045" s="58"/>
    </row>
    <row r="2046" spans="1:17">
      <c r="A2046"/>
      <c r="B2046"/>
      <c r="C2046"/>
      <c r="D2046"/>
      <c r="E2046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  <c r="Q2046" s="58"/>
    </row>
    <row r="2047" spans="1:17">
      <c r="A2047"/>
      <c r="B2047"/>
      <c r="C2047"/>
      <c r="D2047"/>
      <c r="E2047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  <c r="Q2047" s="58"/>
    </row>
    <row r="2048" spans="1:17">
      <c r="A2048"/>
      <c r="B2048"/>
      <c r="C2048"/>
      <c r="D2048"/>
      <c r="E204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  <c r="Q2048" s="58"/>
    </row>
    <row r="2049" spans="1:17">
      <c r="A2049"/>
      <c r="B2049"/>
      <c r="C2049"/>
      <c r="D2049"/>
      <c r="E2049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  <c r="Q2049" s="58"/>
    </row>
    <row r="2050" spans="1:17">
      <c r="A2050"/>
      <c r="B2050"/>
      <c r="C2050"/>
      <c r="D2050"/>
      <c r="E2050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  <c r="Q2050" s="58"/>
    </row>
    <row r="2051" spans="1:17">
      <c r="A2051"/>
      <c r="B2051"/>
      <c r="C2051"/>
      <c r="D2051"/>
      <c r="E2051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  <c r="Q2051" s="58"/>
    </row>
    <row r="2052" spans="1:17">
      <c r="A2052"/>
      <c r="B2052"/>
      <c r="C2052"/>
      <c r="D2052"/>
      <c r="E2052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  <c r="Q2052" s="58"/>
    </row>
    <row r="2053" spans="1:17">
      <c r="A2053"/>
      <c r="B2053"/>
      <c r="C2053"/>
      <c r="D2053"/>
      <c r="E2053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  <c r="Q2053" s="58"/>
    </row>
    <row r="2054" spans="1:17">
      <c r="A2054"/>
      <c r="B2054"/>
      <c r="C2054"/>
      <c r="D2054"/>
      <c r="E2054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  <c r="Q2054" s="58"/>
    </row>
    <row r="2055" spans="1:17">
      <c r="A2055"/>
      <c r="B2055"/>
      <c r="C2055"/>
      <c r="D2055"/>
      <c r="E2055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  <c r="Q2055" s="58"/>
    </row>
    <row r="2056" spans="1:17">
      <c r="A2056"/>
      <c r="B2056"/>
      <c r="C2056"/>
      <c r="D2056"/>
      <c r="E2056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  <c r="Q2056" s="58"/>
    </row>
    <row r="2057" spans="1:17">
      <c r="A2057"/>
      <c r="B2057"/>
      <c r="C2057"/>
      <c r="D2057"/>
      <c r="E2057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  <c r="Q2057" s="58"/>
    </row>
    <row r="2058" spans="1:17">
      <c r="A2058"/>
      <c r="B2058"/>
      <c r="C2058"/>
      <c r="D2058"/>
      <c r="E20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  <c r="Q2058" s="58"/>
    </row>
    <row r="2059" spans="1:17">
      <c r="A2059"/>
      <c r="B2059"/>
      <c r="C2059"/>
      <c r="D2059"/>
      <c r="E2059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  <c r="Q2059" s="58"/>
    </row>
    <row r="2060" spans="1:17">
      <c r="A2060"/>
      <c r="B2060"/>
      <c r="C2060"/>
      <c r="D2060"/>
      <c r="E2060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  <c r="Q2060" s="58"/>
    </row>
    <row r="2061" spans="1:17">
      <c r="A2061"/>
      <c r="B2061"/>
      <c r="C2061"/>
      <c r="D2061"/>
      <c r="E2061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  <c r="Q2061" s="58"/>
    </row>
    <row r="2062" spans="1:17">
      <c r="A2062"/>
      <c r="B2062"/>
      <c r="C2062"/>
      <c r="D2062"/>
      <c r="E2062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  <c r="Q2062" s="58"/>
    </row>
    <row r="2063" spans="1:17">
      <c r="A2063"/>
      <c r="B2063"/>
      <c r="C2063"/>
      <c r="D2063"/>
      <c r="E2063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  <c r="Q2063" s="58"/>
    </row>
    <row r="2064" spans="1:17">
      <c r="A2064"/>
      <c r="B2064"/>
      <c r="C2064"/>
      <c r="D2064"/>
      <c r="E2064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  <c r="Q2064" s="58"/>
    </row>
    <row r="2065" spans="1:17">
      <c r="A2065"/>
      <c r="B2065"/>
      <c r="C2065"/>
      <c r="D2065"/>
      <c r="E2065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</row>
    <row r="2066" spans="1:17">
      <c r="A2066"/>
      <c r="B2066"/>
      <c r="C2066"/>
      <c r="D2066"/>
      <c r="E2066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  <c r="Q2066" s="58"/>
    </row>
    <row r="2067" spans="1:17">
      <c r="A2067"/>
      <c r="B2067"/>
      <c r="C2067"/>
      <c r="D2067"/>
      <c r="E2067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  <c r="Q2067" s="58"/>
    </row>
    <row r="2068" spans="1:17">
      <c r="A2068"/>
      <c r="B2068"/>
      <c r="C2068"/>
      <c r="D2068"/>
      <c r="E206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  <c r="Q2068" s="58"/>
    </row>
    <row r="2069" spans="1:17">
      <c r="A2069"/>
      <c r="B2069"/>
      <c r="C2069"/>
      <c r="D2069"/>
      <c r="E2069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  <c r="Q2069" s="58"/>
    </row>
    <row r="2070" spans="1:17">
      <c r="A2070"/>
      <c r="B2070"/>
      <c r="C2070"/>
      <c r="D2070"/>
      <c r="E2070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  <c r="Q2070" s="58"/>
    </row>
    <row r="2071" spans="1:17">
      <c r="A2071"/>
      <c r="B2071"/>
      <c r="C2071"/>
      <c r="D2071"/>
      <c r="E2071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  <c r="Q2071" s="58"/>
    </row>
    <row r="2072" spans="1:17">
      <c r="A2072"/>
      <c r="B2072"/>
      <c r="C2072"/>
      <c r="D2072"/>
      <c r="E2072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  <c r="Q2072" s="58"/>
    </row>
    <row r="2073" spans="1:17">
      <c r="A2073"/>
      <c r="B2073"/>
      <c r="C2073"/>
      <c r="D2073"/>
      <c r="E2073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  <c r="Q2073" s="58"/>
    </row>
    <row r="2074" spans="1:17">
      <c r="A2074"/>
      <c r="B2074"/>
      <c r="C2074"/>
      <c r="D2074"/>
      <c r="E2074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  <c r="Q2074" s="58"/>
    </row>
    <row r="2075" spans="1:17">
      <c r="A2075"/>
      <c r="B2075"/>
      <c r="C2075"/>
      <c r="D2075"/>
      <c r="E2075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  <c r="Q2075" s="58"/>
    </row>
    <row r="2076" spans="1:17">
      <c r="A2076"/>
      <c r="B2076"/>
      <c r="C2076"/>
      <c r="D2076"/>
      <c r="E2076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  <c r="Q2076" s="58"/>
    </row>
    <row r="2077" spans="1:17">
      <c r="A2077"/>
      <c r="B2077"/>
      <c r="C2077"/>
      <c r="D2077"/>
      <c r="E2077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  <c r="Q2077" s="58"/>
    </row>
    <row r="2078" spans="1:17">
      <c r="A2078"/>
      <c r="B2078"/>
      <c r="C2078"/>
      <c r="D2078"/>
      <c r="E207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  <c r="Q2078" s="58"/>
    </row>
    <row r="2079" spans="1:17">
      <c r="A2079"/>
      <c r="B2079"/>
      <c r="C2079"/>
      <c r="D2079"/>
      <c r="E2079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  <c r="Q2079" s="58"/>
    </row>
    <row r="2080" spans="1:17">
      <c r="A2080"/>
      <c r="B2080"/>
      <c r="C2080"/>
      <c r="D2080"/>
      <c r="E2080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  <c r="Q2080" s="58"/>
    </row>
    <row r="2081" spans="1:17">
      <c r="A2081"/>
      <c r="B2081"/>
      <c r="C2081"/>
      <c r="D2081"/>
      <c r="E2081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  <c r="Q2081" s="58"/>
    </row>
    <row r="2082" spans="1:17">
      <c r="A2082"/>
      <c r="B2082"/>
      <c r="C2082"/>
      <c r="D2082"/>
      <c r="E2082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  <c r="Q2082" s="58"/>
    </row>
    <row r="2083" spans="1:17">
      <c r="A2083"/>
      <c r="B2083"/>
      <c r="C2083"/>
      <c r="D2083"/>
      <c r="E2083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  <c r="Q2083" s="58"/>
    </row>
    <row r="2084" spans="1:17">
      <c r="A2084"/>
      <c r="B2084"/>
      <c r="C2084"/>
      <c r="D2084"/>
      <c r="E2084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  <c r="Q2084" s="58"/>
    </row>
    <row r="2085" spans="1:17">
      <c r="A2085"/>
      <c r="B2085"/>
      <c r="C2085"/>
      <c r="D2085"/>
      <c r="E2085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  <c r="Q2085" s="58"/>
    </row>
    <row r="2086" spans="1:17">
      <c r="A2086"/>
      <c r="B2086"/>
      <c r="C2086"/>
      <c r="D2086"/>
      <c r="E2086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  <c r="Q2086" s="58"/>
    </row>
    <row r="2087" spans="1:17">
      <c r="A2087"/>
      <c r="B2087"/>
      <c r="C2087"/>
      <c r="D2087"/>
      <c r="E2087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  <c r="Q2087" s="58"/>
    </row>
    <row r="2088" spans="1:17">
      <c r="A2088"/>
      <c r="B2088"/>
      <c r="C2088"/>
      <c r="D2088"/>
      <c r="E208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  <c r="Q2088" s="58"/>
    </row>
    <row r="2089" spans="1:17">
      <c r="A2089"/>
      <c r="B2089"/>
      <c r="C2089"/>
      <c r="D2089"/>
      <c r="E2089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  <c r="Q2089" s="58"/>
    </row>
    <row r="2090" spans="1:17">
      <c r="A2090"/>
      <c r="B2090"/>
      <c r="C2090"/>
      <c r="D2090"/>
      <c r="E2090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  <c r="Q2090" s="58"/>
    </row>
    <row r="2091" spans="1:17">
      <c r="A2091"/>
      <c r="B2091"/>
      <c r="C2091"/>
      <c r="D2091"/>
      <c r="E2091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  <c r="Q2091" s="58"/>
    </row>
    <row r="2092" spans="1:17">
      <c r="A2092"/>
      <c r="B2092"/>
      <c r="C2092"/>
      <c r="D2092"/>
      <c r="E2092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  <c r="Q2092" s="58"/>
    </row>
    <row r="2093" spans="1:17">
      <c r="A2093"/>
      <c r="B2093"/>
      <c r="C2093"/>
      <c r="D2093"/>
      <c r="E2093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  <c r="Q2093" s="58"/>
    </row>
    <row r="2094" spans="1:17">
      <c r="A2094"/>
      <c r="B2094"/>
      <c r="C2094"/>
      <c r="D2094"/>
      <c r="E2094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  <c r="Q2094" s="58"/>
    </row>
    <row r="2095" spans="1:17">
      <c r="A2095"/>
      <c r="B2095"/>
      <c r="C2095"/>
      <c r="D2095"/>
      <c r="E2095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  <c r="Q2095" s="58"/>
    </row>
    <row r="2096" spans="1:17">
      <c r="A2096"/>
      <c r="B2096"/>
      <c r="C2096"/>
      <c r="D2096"/>
      <c r="E2096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  <c r="Q2096" s="58"/>
    </row>
    <row r="2097" spans="1:17">
      <c r="A2097"/>
      <c r="B2097"/>
      <c r="C2097"/>
      <c r="D2097"/>
      <c r="E2097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  <c r="Q2097" s="58"/>
    </row>
    <row r="2098" spans="1:17">
      <c r="A2098"/>
      <c r="B2098"/>
      <c r="C2098"/>
      <c r="D2098"/>
      <c r="E209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  <c r="Q2098" s="58"/>
    </row>
    <row r="2099" spans="1:17">
      <c r="A2099"/>
      <c r="B2099"/>
      <c r="C2099"/>
      <c r="D2099"/>
      <c r="E2099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  <c r="Q2099" s="58"/>
    </row>
    <row r="2100" spans="1:17">
      <c r="A2100"/>
      <c r="B2100"/>
      <c r="C2100"/>
      <c r="D2100"/>
      <c r="E2100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  <c r="Q2100" s="58"/>
    </row>
    <row r="2101" spans="1:17">
      <c r="A2101"/>
      <c r="B2101"/>
      <c r="C2101"/>
      <c r="D2101"/>
      <c r="E2101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  <c r="Q2101" s="58"/>
    </row>
    <row r="2102" spans="1:17">
      <c r="A2102"/>
      <c r="B2102"/>
      <c r="C2102"/>
      <c r="D2102"/>
      <c r="E2102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  <c r="Q2102" s="58"/>
    </row>
    <row r="2103" spans="1:17">
      <c r="A2103"/>
      <c r="B2103"/>
      <c r="C2103"/>
      <c r="D2103"/>
      <c r="E2103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  <c r="Q2103" s="58"/>
    </row>
    <row r="2104" spans="1:17">
      <c r="A2104"/>
      <c r="B2104"/>
      <c r="C2104"/>
      <c r="D2104"/>
      <c r="E2104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</row>
    <row r="2105" spans="1:17">
      <c r="A2105"/>
      <c r="B2105"/>
      <c r="C2105"/>
      <c r="D2105"/>
      <c r="E2105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</row>
    <row r="2106" spans="1:17">
      <c r="A2106"/>
      <c r="B2106"/>
      <c r="C2106"/>
      <c r="D2106"/>
      <c r="E2106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</row>
    <row r="2107" spans="1:17">
      <c r="A2107"/>
      <c r="B2107"/>
      <c r="C2107"/>
      <c r="D2107"/>
      <c r="E2107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</row>
    <row r="2108" spans="1:17">
      <c r="A2108"/>
      <c r="B2108"/>
      <c r="C2108"/>
      <c r="D2108"/>
      <c r="E210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</row>
    <row r="2109" spans="1:17">
      <c r="A2109"/>
      <c r="B2109"/>
      <c r="C2109"/>
      <c r="D2109"/>
      <c r="E2109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</row>
    <row r="2110" spans="1:17">
      <c r="A2110"/>
      <c r="B2110"/>
      <c r="C2110"/>
      <c r="D2110"/>
      <c r="E2110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</row>
    <row r="2111" spans="1:17">
      <c r="A2111"/>
      <c r="B2111"/>
      <c r="C2111"/>
      <c r="D2111"/>
      <c r="E2111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</row>
    <row r="2112" spans="1:17">
      <c r="A2112"/>
      <c r="B2112"/>
      <c r="C2112"/>
      <c r="D2112"/>
      <c r="E2112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</row>
    <row r="2113" spans="1:17">
      <c r="A2113"/>
      <c r="B2113"/>
      <c r="C2113"/>
      <c r="D2113"/>
      <c r="E2113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</row>
    <row r="2114" spans="1:17">
      <c r="A2114"/>
      <c r="B2114"/>
      <c r="C2114"/>
      <c r="D2114"/>
      <c r="E2114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</row>
    <row r="2115" spans="1:17">
      <c r="A2115"/>
      <c r="B2115"/>
      <c r="C2115"/>
      <c r="D2115"/>
      <c r="E2115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</row>
    <row r="2116" spans="1:17">
      <c r="A2116"/>
      <c r="B2116"/>
      <c r="C2116"/>
      <c r="D2116"/>
      <c r="E2116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</row>
    <row r="2117" spans="1:17">
      <c r="A2117"/>
      <c r="B2117"/>
      <c r="C2117"/>
      <c r="D2117"/>
      <c r="E2117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</row>
    <row r="2118" spans="1:17">
      <c r="A2118"/>
      <c r="B2118"/>
      <c r="C2118"/>
      <c r="D2118"/>
      <c r="E211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</row>
    <row r="2119" spans="1:17">
      <c r="A2119"/>
      <c r="B2119"/>
      <c r="C2119"/>
      <c r="D2119"/>
      <c r="E2119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</row>
    <row r="2120" spans="1:17">
      <c r="A2120"/>
      <c r="B2120"/>
      <c r="C2120"/>
      <c r="D2120"/>
      <c r="E2120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</row>
    <row r="2121" spans="1:17">
      <c r="A2121"/>
      <c r="B2121"/>
      <c r="C2121"/>
      <c r="D2121"/>
      <c r="E2121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</row>
    <row r="2122" spans="1:17">
      <c r="A2122"/>
      <c r="B2122"/>
      <c r="C2122"/>
      <c r="D2122"/>
      <c r="E2122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</row>
    <row r="2123" spans="1:17">
      <c r="A2123"/>
      <c r="B2123"/>
      <c r="C2123"/>
      <c r="D2123"/>
      <c r="E2123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</row>
    <row r="2124" spans="1:17">
      <c r="A2124"/>
      <c r="B2124"/>
      <c r="C2124"/>
      <c r="D2124"/>
      <c r="E2124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</row>
    <row r="2125" spans="1:17">
      <c r="A2125"/>
      <c r="B2125"/>
      <c r="C2125"/>
      <c r="D2125"/>
      <c r="E2125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</row>
    <row r="2126" spans="1:17">
      <c r="A2126"/>
      <c r="B2126"/>
      <c r="C2126"/>
      <c r="D2126"/>
      <c r="E2126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</row>
    <row r="2127" spans="1:17">
      <c r="A2127"/>
      <c r="B2127"/>
      <c r="C2127"/>
      <c r="D2127"/>
      <c r="E2127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</row>
    <row r="2128" spans="1:17">
      <c r="A2128"/>
      <c r="B2128"/>
      <c r="C2128"/>
      <c r="D2128"/>
      <c r="E212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</row>
    <row r="2129" spans="1:17">
      <c r="A2129"/>
      <c r="B2129"/>
      <c r="C2129"/>
      <c r="D2129"/>
      <c r="E2129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</row>
    <row r="2130" spans="1:17">
      <c r="A2130"/>
      <c r="B2130"/>
      <c r="C2130"/>
      <c r="D2130"/>
      <c r="E2130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</row>
    <row r="2131" spans="1:17">
      <c r="A2131"/>
      <c r="B2131"/>
      <c r="C2131"/>
      <c r="D2131"/>
      <c r="E2131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  <c r="Q2131" s="58"/>
    </row>
    <row r="2132" spans="1:17">
      <c r="A2132"/>
      <c r="B2132"/>
      <c r="C2132"/>
      <c r="D2132"/>
      <c r="E2132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  <c r="Q2132" s="58"/>
    </row>
    <row r="2133" spans="1:17">
      <c r="A2133"/>
      <c r="B2133"/>
      <c r="C2133"/>
      <c r="D2133"/>
      <c r="E2133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  <c r="Q2133" s="58"/>
    </row>
    <row r="2134" spans="1:17">
      <c r="A2134"/>
      <c r="B2134"/>
      <c r="C2134"/>
      <c r="D2134"/>
      <c r="E2134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  <c r="Q2134" s="58"/>
    </row>
    <row r="2135" spans="1:17">
      <c r="A2135"/>
      <c r="B2135"/>
      <c r="C2135"/>
      <c r="D2135"/>
      <c r="E2135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  <c r="Q2135" s="58"/>
    </row>
    <row r="2136" spans="1:17">
      <c r="A2136"/>
      <c r="B2136"/>
      <c r="C2136"/>
      <c r="D2136"/>
      <c r="E2136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  <c r="Q2136" s="58"/>
    </row>
    <row r="2137" spans="1:17">
      <c r="A2137"/>
      <c r="B2137"/>
      <c r="C2137"/>
      <c r="D2137"/>
      <c r="E2137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  <c r="Q2137" s="58"/>
    </row>
    <row r="2138" spans="1:17">
      <c r="A2138"/>
      <c r="B2138"/>
      <c r="C2138"/>
      <c r="D2138"/>
      <c r="E213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  <c r="Q2138" s="58"/>
    </row>
    <row r="2139" spans="1:17">
      <c r="A2139"/>
      <c r="B2139"/>
      <c r="C2139"/>
      <c r="D2139"/>
      <c r="E2139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  <c r="Q2139" s="58"/>
    </row>
    <row r="2140" spans="1:17">
      <c r="A2140"/>
      <c r="B2140"/>
      <c r="C2140"/>
      <c r="D2140"/>
      <c r="E2140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  <c r="Q2140" s="58"/>
    </row>
    <row r="2141" spans="1:17">
      <c r="A2141"/>
      <c r="B2141"/>
      <c r="C2141"/>
      <c r="D2141"/>
      <c r="E2141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  <c r="Q2141" s="58"/>
    </row>
    <row r="2142" spans="1:17">
      <c r="A2142"/>
      <c r="B2142"/>
      <c r="C2142"/>
      <c r="D2142"/>
      <c r="E2142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  <c r="Q2142" s="58"/>
    </row>
    <row r="2143" spans="1:17">
      <c r="A2143"/>
      <c r="B2143"/>
      <c r="C2143"/>
      <c r="D2143"/>
      <c r="E2143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  <c r="Q2143" s="58"/>
    </row>
    <row r="2144" spans="1:17">
      <c r="A2144"/>
      <c r="B2144"/>
      <c r="C2144"/>
      <c r="D2144"/>
      <c r="E2144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  <c r="Q2144" s="58"/>
    </row>
    <row r="2145" spans="1:17">
      <c r="A2145"/>
      <c r="B2145"/>
      <c r="C2145"/>
      <c r="D2145"/>
      <c r="E2145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  <c r="Q2145" s="58"/>
    </row>
    <row r="2146" spans="1:17">
      <c r="A2146"/>
      <c r="B2146"/>
      <c r="C2146"/>
      <c r="D2146"/>
      <c r="E2146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  <c r="Q2146" s="58"/>
    </row>
    <row r="2147" spans="1:17">
      <c r="A2147"/>
      <c r="B2147"/>
      <c r="C2147"/>
      <c r="D2147"/>
      <c r="E2147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  <c r="Q2147" s="58"/>
    </row>
    <row r="2148" spans="1:17">
      <c r="A2148"/>
      <c r="B2148"/>
      <c r="C2148"/>
      <c r="D2148"/>
      <c r="E214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  <c r="Q2148" s="58"/>
    </row>
    <row r="2149" spans="1:17">
      <c r="A2149"/>
      <c r="B2149"/>
      <c r="C2149"/>
      <c r="D2149"/>
      <c r="E2149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  <c r="Q2149" s="58"/>
    </row>
    <row r="2150" spans="1:17">
      <c r="A2150"/>
      <c r="B2150"/>
      <c r="C2150"/>
      <c r="D2150"/>
      <c r="E2150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  <c r="Q2150" s="58"/>
    </row>
    <row r="2151" spans="1:17">
      <c r="A2151"/>
      <c r="B2151"/>
      <c r="C2151"/>
      <c r="D2151"/>
      <c r="E2151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  <c r="Q2151" s="58"/>
    </row>
    <row r="2152" spans="1:17">
      <c r="A2152"/>
      <c r="B2152"/>
      <c r="C2152"/>
      <c r="D2152"/>
      <c r="E2152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  <c r="Q2152" s="58"/>
    </row>
    <row r="2153" spans="1:17">
      <c r="A2153"/>
      <c r="B2153"/>
      <c r="C2153"/>
      <c r="D2153"/>
      <c r="E2153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  <c r="Q2153" s="58"/>
    </row>
    <row r="2154" spans="1:17">
      <c r="A2154"/>
      <c r="B2154"/>
      <c r="C2154"/>
      <c r="D2154"/>
      <c r="E2154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  <c r="Q2154" s="58"/>
    </row>
    <row r="2155" spans="1:17">
      <c r="A2155"/>
      <c r="B2155"/>
      <c r="C2155"/>
      <c r="D2155"/>
      <c r="E2155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  <c r="Q2155" s="58"/>
    </row>
    <row r="2156" spans="1:17">
      <c r="A2156"/>
      <c r="B2156"/>
      <c r="C2156"/>
      <c r="D2156"/>
      <c r="E2156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  <c r="Q2156" s="58"/>
    </row>
    <row r="2157" spans="1:17">
      <c r="A2157"/>
      <c r="B2157"/>
      <c r="C2157"/>
      <c r="D2157"/>
      <c r="E2157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  <c r="Q2157" s="58"/>
    </row>
    <row r="2158" spans="1:17">
      <c r="A2158"/>
      <c r="B2158"/>
      <c r="C2158"/>
      <c r="D2158"/>
      <c r="E21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  <c r="Q2158" s="58"/>
    </row>
    <row r="2159" spans="1:17">
      <c r="A2159"/>
      <c r="B2159"/>
      <c r="C2159"/>
      <c r="D2159"/>
      <c r="E2159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  <c r="Q2159" s="58"/>
    </row>
    <row r="2160" spans="1:17">
      <c r="A2160"/>
      <c r="B2160"/>
      <c r="C2160"/>
      <c r="D2160"/>
      <c r="E2160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  <c r="Q2160" s="58"/>
    </row>
    <row r="2161" spans="1:17">
      <c r="A2161"/>
      <c r="B2161"/>
      <c r="C2161"/>
      <c r="D2161"/>
      <c r="E2161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  <c r="Q2161" s="58"/>
    </row>
    <row r="2162" spans="1:17">
      <c r="A2162"/>
      <c r="B2162"/>
      <c r="C2162"/>
      <c r="D2162"/>
      <c r="E2162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  <c r="Q2162" s="58"/>
    </row>
    <row r="2163" spans="1:17">
      <c r="A2163"/>
      <c r="B2163"/>
      <c r="C2163"/>
      <c r="D2163"/>
      <c r="E2163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</row>
    <row r="2164" spans="1:17">
      <c r="A2164"/>
      <c r="B2164"/>
      <c r="C2164"/>
      <c r="D2164"/>
      <c r="E2164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  <c r="Q2164" s="58"/>
    </row>
    <row r="2165" spans="1:17">
      <c r="A2165"/>
      <c r="B2165"/>
      <c r="C2165"/>
      <c r="D2165"/>
      <c r="E2165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  <c r="Q2165" s="58"/>
    </row>
    <row r="2166" spans="1:17">
      <c r="A2166"/>
      <c r="B2166"/>
      <c r="C2166"/>
      <c r="D2166"/>
      <c r="E2166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  <c r="Q2166" s="58"/>
    </row>
    <row r="2167" spans="1:17">
      <c r="A2167"/>
      <c r="B2167"/>
      <c r="C2167"/>
      <c r="D2167"/>
      <c r="E2167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  <c r="Q2167" s="58"/>
    </row>
    <row r="2168" spans="1:17">
      <c r="A2168"/>
      <c r="B2168"/>
      <c r="C2168"/>
      <c r="D2168"/>
      <c r="E216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  <c r="Q2168" s="58"/>
    </row>
    <row r="2169" spans="1:17">
      <c r="A2169"/>
      <c r="B2169"/>
      <c r="C2169"/>
      <c r="D2169"/>
      <c r="E2169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  <c r="Q2169" s="58"/>
    </row>
    <row r="2170" spans="1:17">
      <c r="A2170"/>
      <c r="B2170"/>
      <c r="C2170"/>
      <c r="D2170"/>
      <c r="E2170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  <c r="Q2170" s="58"/>
    </row>
    <row r="2171" spans="1:17">
      <c r="A2171"/>
      <c r="B2171"/>
      <c r="C2171"/>
      <c r="D2171"/>
      <c r="E2171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  <c r="Q2171" s="58"/>
    </row>
    <row r="2172" spans="1:17">
      <c r="A2172"/>
      <c r="B2172"/>
      <c r="C2172"/>
      <c r="D2172"/>
      <c r="E2172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  <c r="Q2172" s="58"/>
    </row>
    <row r="2173" spans="1:17">
      <c r="A2173"/>
      <c r="B2173"/>
      <c r="C2173"/>
      <c r="D2173"/>
      <c r="E2173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  <c r="Q2173" s="58"/>
    </row>
    <row r="2174" spans="1:17">
      <c r="A2174"/>
      <c r="B2174"/>
      <c r="C2174"/>
      <c r="D2174"/>
      <c r="E2174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  <c r="Q2174" s="58"/>
    </row>
    <row r="2175" spans="1:17">
      <c r="A2175"/>
      <c r="B2175"/>
      <c r="C2175"/>
      <c r="D2175"/>
      <c r="E2175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  <c r="Q2175" s="58"/>
    </row>
    <row r="2176" spans="1:17">
      <c r="A2176"/>
      <c r="B2176"/>
      <c r="C2176"/>
      <c r="D2176"/>
      <c r="E2176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  <c r="Q2176" s="58"/>
    </row>
    <row r="2177" spans="1:17">
      <c r="A2177"/>
      <c r="B2177"/>
      <c r="C2177"/>
      <c r="D2177"/>
      <c r="E2177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  <c r="Q2177" s="58"/>
    </row>
    <row r="2178" spans="1:17">
      <c r="A2178"/>
      <c r="B2178"/>
      <c r="C2178"/>
      <c r="D2178"/>
      <c r="E217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  <c r="Q2178" s="58"/>
    </row>
    <row r="2179" spans="1:17">
      <c r="A2179"/>
      <c r="B2179"/>
      <c r="C2179"/>
      <c r="D2179"/>
      <c r="E2179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  <c r="Q2179" s="58"/>
    </row>
    <row r="2180" spans="1:17">
      <c r="A2180"/>
      <c r="B2180"/>
      <c r="C2180"/>
      <c r="D2180"/>
      <c r="E2180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  <c r="Q2180" s="58"/>
    </row>
    <row r="2181" spans="1:17">
      <c r="A2181"/>
      <c r="B2181"/>
      <c r="C2181"/>
      <c r="D2181"/>
      <c r="E2181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  <c r="Q2181" s="58"/>
    </row>
    <row r="2182" spans="1:17">
      <c r="A2182"/>
      <c r="B2182"/>
      <c r="C2182"/>
      <c r="D2182"/>
      <c r="E2182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</row>
    <row r="2183" spans="1:17">
      <c r="A2183"/>
      <c r="B2183"/>
      <c r="C2183"/>
      <c r="D2183"/>
      <c r="E2183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  <c r="Q2183" s="58"/>
    </row>
    <row r="2184" spans="1:17">
      <c r="A2184"/>
      <c r="B2184"/>
      <c r="C2184"/>
      <c r="D2184"/>
      <c r="E2184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  <c r="Q2184" s="58"/>
    </row>
    <row r="2185" spans="1:17">
      <c r="A2185"/>
      <c r="B2185"/>
      <c r="C2185"/>
      <c r="D2185"/>
      <c r="E2185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  <c r="Q2185" s="58"/>
    </row>
    <row r="2186" spans="1:17">
      <c r="A2186"/>
      <c r="B2186"/>
      <c r="C2186"/>
      <c r="D2186"/>
      <c r="E2186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  <c r="Q2186" s="58"/>
    </row>
    <row r="2187" spans="1:17">
      <c r="A2187"/>
      <c r="B2187"/>
      <c r="C2187"/>
      <c r="D2187"/>
      <c r="E2187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  <c r="Q2187" s="58"/>
    </row>
    <row r="2188" spans="1:17">
      <c r="A2188"/>
      <c r="B2188"/>
      <c r="C2188"/>
      <c r="D2188"/>
      <c r="E218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  <c r="Q2188" s="58"/>
    </row>
    <row r="2189" spans="1:17">
      <c r="A2189"/>
      <c r="B2189"/>
      <c r="C2189"/>
      <c r="D2189"/>
      <c r="E2189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</row>
    <row r="2190" spans="1:17">
      <c r="A2190"/>
      <c r="B2190"/>
      <c r="C2190"/>
      <c r="D2190"/>
      <c r="E2190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</row>
    <row r="2191" spans="1:17">
      <c r="A2191"/>
      <c r="B2191"/>
      <c r="C2191"/>
      <c r="D2191"/>
      <c r="E2191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</row>
    <row r="2192" spans="1:17">
      <c r="A2192"/>
      <c r="B2192"/>
      <c r="C2192"/>
      <c r="D2192"/>
      <c r="E2192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</row>
    <row r="2193" spans="1:17">
      <c r="A2193"/>
      <c r="B2193"/>
      <c r="C2193"/>
      <c r="D2193"/>
      <c r="E2193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</row>
    <row r="2194" spans="1:17">
      <c r="A2194"/>
      <c r="B2194"/>
      <c r="C2194"/>
      <c r="D2194"/>
      <c r="E2194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</row>
    <row r="2195" spans="1:17">
      <c r="A2195"/>
      <c r="B2195"/>
      <c r="C2195"/>
      <c r="D2195"/>
      <c r="E2195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</row>
    <row r="2196" spans="1:17">
      <c r="A2196"/>
      <c r="B2196"/>
      <c r="C2196"/>
      <c r="D2196"/>
      <c r="E2196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</row>
    <row r="2197" spans="1:17">
      <c r="A2197"/>
      <c r="B2197"/>
      <c r="C2197"/>
      <c r="D2197"/>
      <c r="E2197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</row>
    <row r="2198" spans="1:17">
      <c r="A2198"/>
      <c r="B2198"/>
      <c r="C2198"/>
      <c r="D2198"/>
      <c r="E219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</row>
    <row r="2199" spans="1:17">
      <c r="A2199"/>
      <c r="B2199"/>
      <c r="C2199"/>
      <c r="D2199"/>
      <c r="E2199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</row>
    <row r="2200" spans="1:17">
      <c r="A2200"/>
      <c r="B2200"/>
      <c r="C2200"/>
      <c r="D2200"/>
      <c r="E2200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</row>
    <row r="2201" spans="1:17">
      <c r="A2201"/>
      <c r="B2201"/>
      <c r="C2201"/>
      <c r="D2201"/>
      <c r="E2201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</row>
    <row r="2202" spans="1:17">
      <c r="A2202"/>
      <c r="B2202"/>
      <c r="C2202"/>
      <c r="D2202"/>
      <c r="E2202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</row>
    <row r="2203" spans="1:17">
      <c r="A2203"/>
      <c r="B2203"/>
      <c r="C2203"/>
      <c r="D2203"/>
      <c r="E2203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</row>
    <row r="2204" spans="1:17">
      <c r="A2204"/>
      <c r="B2204"/>
      <c r="C2204"/>
      <c r="D2204"/>
      <c r="E2204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</row>
    <row r="2205" spans="1:17">
      <c r="A2205"/>
      <c r="B2205"/>
      <c r="C2205"/>
      <c r="D2205"/>
      <c r="E2205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</row>
    <row r="2206" spans="1:17">
      <c r="A2206"/>
      <c r="B2206"/>
      <c r="C2206"/>
      <c r="D2206"/>
      <c r="E2206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</row>
    <row r="2207" spans="1:17">
      <c r="A2207"/>
      <c r="B2207"/>
      <c r="C2207"/>
      <c r="D2207"/>
      <c r="E2207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</row>
    <row r="2208" spans="1:17">
      <c r="A2208"/>
      <c r="B2208"/>
      <c r="C2208"/>
      <c r="D2208"/>
      <c r="E220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</row>
    <row r="2209" spans="1:17">
      <c r="A2209"/>
      <c r="B2209"/>
      <c r="C2209"/>
      <c r="D2209"/>
      <c r="E2209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</row>
    <row r="2210" spans="1:17">
      <c r="A2210"/>
      <c r="B2210"/>
      <c r="C2210"/>
      <c r="D2210"/>
      <c r="E2210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</row>
    <row r="2211" spans="1:17">
      <c r="A2211"/>
      <c r="B2211"/>
      <c r="C2211"/>
      <c r="D2211"/>
      <c r="E2211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</row>
    <row r="2212" spans="1:17">
      <c r="A2212"/>
      <c r="B2212"/>
      <c r="C2212"/>
      <c r="D2212"/>
      <c r="E2212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</row>
    <row r="2213" spans="1:17">
      <c r="A2213"/>
      <c r="B2213"/>
      <c r="C2213"/>
      <c r="D2213"/>
      <c r="E2213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</row>
    <row r="2214" spans="1:17">
      <c r="A2214"/>
      <c r="B2214"/>
      <c r="C2214"/>
      <c r="D2214"/>
      <c r="E2214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</row>
    <row r="2215" spans="1:17">
      <c r="A2215"/>
      <c r="B2215"/>
      <c r="C2215"/>
      <c r="D2215"/>
      <c r="E2215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</row>
    <row r="2216" spans="1:17">
      <c r="A2216"/>
      <c r="B2216"/>
      <c r="C2216"/>
      <c r="D2216"/>
      <c r="E2216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</row>
    <row r="2217" spans="1:17">
      <c r="A2217"/>
      <c r="B2217"/>
      <c r="C2217"/>
      <c r="D2217"/>
      <c r="E2217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</row>
    <row r="2218" spans="1:17">
      <c r="A2218"/>
      <c r="B2218"/>
      <c r="C2218"/>
      <c r="D2218"/>
      <c r="E221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</row>
    <row r="2219" spans="1:17">
      <c r="A2219"/>
      <c r="B2219"/>
      <c r="C2219"/>
      <c r="D2219"/>
      <c r="E2219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</row>
    <row r="2220" spans="1:17">
      <c r="A2220"/>
      <c r="B2220"/>
      <c r="C2220"/>
      <c r="D2220"/>
      <c r="E2220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</row>
    <row r="2221" spans="1:17">
      <c r="A2221"/>
      <c r="B2221"/>
      <c r="C2221"/>
      <c r="D2221"/>
      <c r="E2221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</row>
    <row r="2222" spans="1:17">
      <c r="A2222"/>
      <c r="B2222"/>
      <c r="C2222"/>
      <c r="D2222"/>
      <c r="E2222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</row>
    <row r="2223" spans="1:17">
      <c r="A2223"/>
      <c r="B2223"/>
      <c r="C2223"/>
      <c r="D2223"/>
      <c r="E2223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</row>
    <row r="2224" spans="1:17">
      <c r="A2224"/>
      <c r="B2224"/>
      <c r="C2224"/>
      <c r="D2224"/>
      <c r="E2224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</row>
    <row r="2225" spans="1:17">
      <c r="A2225"/>
      <c r="B2225"/>
      <c r="C2225"/>
      <c r="D2225"/>
      <c r="E2225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</row>
    <row r="2226" spans="1:17">
      <c r="A2226"/>
      <c r="B2226"/>
      <c r="C2226"/>
      <c r="D2226"/>
      <c r="E2226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</row>
    <row r="2227" spans="1:17">
      <c r="A2227"/>
      <c r="B2227"/>
      <c r="C2227"/>
      <c r="D2227"/>
      <c r="E2227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</row>
    <row r="2228" spans="1:17">
      <c r="A2228"/>
      <c r="B2228"/>
      <c r="C2228"/>
      <c r="D2228"/>
      <c r="E222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</row>
    <row r="2229" spans="1:17">
      <c r="A2229"/>
      <c r="B2229"/>
      <c r="C2229"/>
      <c r="D2229"/>
      <c r="E2229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</row>
    <row r="2230" spans="1:17">
      <c r="A2230"/>
      <c r="B2230"/>
      <c r="C2230"/>
      <c r="D2230"/>
      <c r="E2230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</row>
    <row r="2231" spans="1:17">
      <c r="A2231"/>
      <c r="B2231"/>
      <c r="C2231"/>
      <c r="D2231"/>
      <c r="E2231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</row>
    <row r="2232" spans="1:17">
      <c r="A2232"/>
      <c r="B2232"/>
      <c r="C2232"/>
      <c r="D2232"/>
      <c r="E2232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</row>
    <row r="2233" spans="1:17">
      <c r="A2233"/>
      <c r="B2233"/>
      <c r="C2233"/>
      <c r="D2233"/>
      <c r="E2233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</row>
    <row r="2234" spans="1:17">
      <c r="A2234"/>
      <c r="B2234"/>
      <c r="C2234"/>
      <c r="D2234"/>
      <c r="E2234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</row>
    <row r="2235" spans="1:17">
      <c r="A2235"/>
      <c r="B2235"/>
      <c r="C2235"/>
      <c r="D2235"/>
      <c r="E2235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</row>
    <row r="2236" spans="1:17">
      <c r="A2236"/>
      <c r="B2236"/>
      <c r="C2236"/>
      <c r="D2236"/>
      <c r="E2236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</row>
    <row r="2237" spans="1:17">
      <c r="A2237"/>
      <c r="B2237"/>
      <c r="C2237"/>
      <c r="D2237"/>
      <c r="E2237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</row>
    <row r="2238" spans="1:17">
      <c r="A2238"/>
      <c r="B2238"/>
      <c r="C2238"/>
      <c r="D2238"/>
      <c r="E223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</row>
    <row r="2239" spans="1:17">
      <c r="A2239"/>
      <c r="B2239"/>
      <c r="C2239"/>
      <c r="D2239"/>
      <c r="E2239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</row>
    <row r="2240" spans="1:17">
      <c r="A2240"/>
      <c r="B2240"/>
      <c r="C2240"/>
      <c r="D2240"/>
      <c r="E2240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</row>
    <row r="2241" spans="1:17">
      <c r="A2241"/>
      <c r="B2241"/>
      <c r="C2241"/>
      <c r="D2241"/>
      <c r="E2241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</row>
    <row r="2242" spans="1:17">
      <c r="A2242"/>
      <c r="B2242"/>
      <c r="C2242"/>
      <c r="D2242"/>
      <c r="E2242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</row>
    <row r="2243" spans="1:17">
      <c r="A2243"/>
      <c r="B2243"/>
      <c r="C2243"/>
      <c r="D2243"/>
      <c r="E2243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</row>
    <row r="2244" spans="1:17">
      <c r="A2244"/>
      <c r="B2244"/>
      <c r="C2244"/>
      <c r="D2244"/>
      <c r="E2244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</row>
    <row r="2245" spans="1:17">
      <c r="A2245"/>
      <c r="B2245"/>
      <c r="C2245"/>
      <c r="D2245"/>
      <c r="E2245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</row>
    <row r="2246" spans="1:17">
      <c r="A2246"/>
      <c r="B2246"/>
      <c r="C2246"/>
      <c r="D2246"/>
      <c r="E2246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</row>
    <row r="2247" spans="1:17">
      <c r="A2247"/>
      <c r="B2247"/>
      <c r="C2247"/>
      <c r="D2247"/>
      <c r="E2247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</row>
    <row r="2248" spans="1:17">
      <c r="A2248"/>
      <c r="B2248"/>
      <c r="C2248"/>
      <c r="D2248"/>
      <c r="E224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</row>
    <row r="2249" spans="1:17">
      <c r="A2249"/>
      <c r="B2249"/>
      <c r="C2249"/>
      <c r="D2249"/>
      <c r="E2249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</row>
    <row r="2250" spans="1:17">
      <c r="A2250"/>
      <c r="B2250"/>
      <c r="C2250"/>
      <c r="D2250"/>
      <c r="E2250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</row>
    <row r="2251" spans="1:17">
      <c r="A2251"/>
      <c r="B2251"/>
      <c r="C2251"/>
      <c r="D2251"/>
      <c r="E2251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</row>
    <row r="2252" spans="1:17">
      <c r="A2252"/>
      <c r="B2252"/>
      <c r="C2252"/>
      <c r="D2252"/>
      <c r="E2252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</row>
    <row r="2253" spans="1:17">
      <c r="A2253"/>
      <c r="B2253"/>
      <c r="C2253"/>
      <c r="D2253"/>
      <c r="E2253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</row>
    <row r="2254" spans="1:17">
      <c r="A2254"/>
      <c r="B2254"/>
      <c r="C2254"/>
      <c r="D2254"/>
      <c r="E2254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</row>
    <row r="2255" spans="1:17">
      <c r="A2255"/>
      <c r="B2255"/>
      <c r="C2255"/>
      <c r="D2255"/>
      <c r="E2255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</row>
    <row r="2256" spans="1:17">
      <c r="A2256"/>
      <c r="B2256"/>
      <c r="C2256"/>
      <c r="D2256"/>
      <c r="E2256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</row>
    <row r="2257" spans="1:17">
      <c r="A2257"/>
      <c r="B2257"/>
      <c r="C2257"/>
      <c r="D2257"/>
      <c r="E2257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</row>
    <row r="2258" spans="1:17">
      <c r="A2258"/>
      <c r="B2258"/>
      <c r="C2258"/>
      <c r="D2258"/>
      <c r="E22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</row>
    <row r="2259" spans="1:17">
      <c r="A2259"/>
      <c r="B2259"/>
      <c r="C2259"/>
      <c r="D2259"/>
      <c r="E2259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</row>
    <row r="2260" spans="1:17">
      <c r="A2260"/>
      <c r="B2260"/>
      <c r="C2260"/>
      <c r="D2260"/>
      <c r="E2260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</row>
    <row r="2261" spans="1:17">
      <c r="A2261"/>
      <c r="B2261"/>
      <c r="C2261"/>
      <c r="D2261"/>
      <c r="E2261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</row>
    <row r="2262" spans="1:17">
      <c r="A2262"/>
      <c r="B2262"/>
      <c r="C2262"/>
      <c r="D2262"/>
      <c r="E2262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</row>
    <row r="2263" spans="1:17">
      <c r="A2263"/>
      <c r="B2263"/>
      <c r="C2263"/>
      <c r="D2263"/>
      <c r="E2263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</row>
    <row r="2264" spans="1:17">
      <c r="A2264"/>
      <c r="B2264"/>
      <c r="C2264"/>
      <c r="D2264"/>
      <c r="E2264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</row>
    <row r="2265" spans="1:17">
      <c r="A2265"/>
      <c r="B2265"/>
      <c r="C2265"/>
      <c r="D2265"/>
      <c r="E2265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</row>
    <row r="2266" spans="1:17">
      <c r="A2266"/>
      <c r="B2266"/>
      <c r="C2266"/>
      <c r="D2266"/>
      <c r="E2266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</row>
    <row r="2267" spans="1:17">
      <c r="A2267"/>
      <c r="B2267"/>
      <c r="C2267"/>
      <c r="D2267"/>
      <c r="E2267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</row>
    <row r="2268" spans="1:17">
      <c r="A2268"/>
      <c r="B2268"/>
      <c r="C2268"/>
      <c r="D2268"/>
      <c r="E226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</row>
    <row r="2269" spans="1:17">
      <c r="A2269"/>
      <c r="B2269"/>
      <c r="C2269"/>
      <c r="D2269"/>
      <c r="E2269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</row>
    <row r="2270" spans="1:17">
      <c r="A2270"/>
      <c r="B2270"/>
      <c r="C2270"/>
      <c r="D2270"/>
      <c r="E2270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</row>
    <row r="2271" spans="1:17">
      <c r="A2271"/>
      <c r="B2271"/>
      <c r="C2271"/>
      <c r="D2271"/>
      <c r="E2271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</row>
    <row r="2272" spans="1:17">
      <c r="A2272"/>
      <c r="B2272"/>
      <c r="C2272"/>
      <c r="D2272"/>
      <c r="E2272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</row>
    <row r="2273" spans="1:17">
      <c r="A2273"/>
      <c r="B2273"/>
      <c r="C2273"/>
      <c r="D2273"/>
      <c r="E2273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</row>
    <row r="2274" spans="1:17">
      <c r="A2274"/>
      <c r="B2274"/>
      <c r="C2274"/>
      <c r="D2274"/>
      <c r="E2274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</row>
    <row r="2275" spans="1:17">
      <c r="A2275"/>
      <c r="B2275"/>
      <c r="C2275"/>
      <c r="D2275"/>
      <c r="E2275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</row>
    <row r="2276" spans="1:17">
      <c r="A2276"/>
      <c r="B2276"/>
      <c r="C2276"/>
      <c r="D2276"/>
      <c r="E2276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</row>
    <row r="2277" spans="1:17">
      <c r="A2277"/>
      <c r="B2277"/>
      <c r="C2277"/>
      <c r="D2277"/>
      <c r="E2277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</row>
    <row r="2278" spans="1:17">
      <c r="A2278"/>
      <c r="B2278"/>
      <c r="C2278"/>
      <c r="D2278"/>
      <c r="E227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</row>
    <row r="2279" spans="1:17">
      <c r="A2279"/>
      <c r="B2279"/>
      <c r="C2279"/>
      <c r="D2279"/>
      <c r="E2279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</row>
    <row r="2280" spans="1:17">
      <c r="A2280"/>
      <c r="B2280"/>
      <c r="C2280"/>
      <c r="D2280"/>
      <c r="E2280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</row>
    <row r="2281" spans="1:17">
      <c r="A2281"/>
      <c r="B2281"/>
      <c r="C2281"/>
      <c r="D2281"/>
      <c r="E2281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</row>
    <row r="2282" spans="1:17">
      <c r="A2282"/>
      <c r="B2282"/>
      <c r="C2282"/>
      <c r="D2282"/>
      <c r="E2282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</row>
    <row r="2283" spans="1:17">
      <c r="A2283"/>
      <c r="B2283"/>
      <c r="C2283"/>
      <c r="D2283"/>
      <c r="E2283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</row>
    <row r="2284" spans="1:17">
      <c r="A2284"/>
      <c r="B2284"/>
      <c r="C2284"/>
      <c r="D2284"/>
      <c r="E2284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</row>
    <row r="2285" spans="1:17">
      <c r="A2285"/>
      <c r="B2285"/>
      <c r="C2285"/>
      <c r="D2285"/>
      <c r="E2285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</row>
    <row r="2286" spans="1:17">
      <c r="A2286"/>
      <c r="B2286"/>
      <c r="C2286"/>
      <c r="D2286"/>
      <c r="E2286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</row>
    <row r="2287" spans="1:17">
      <c r="A2287"/>
      <c r="B2287"/>
      <c r="C2287"/>
      <c r="D2287"/>
      <c r="E2287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</row>
    <row r="2288" spans="1:17">
      <c r="A2288"/>
      <c r="B2288"/>
      <c r="C2288"/>
      <c r="D2288"/>
      <c r="E228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</row>
    <row r="2289" spans="1:17">
      <c r="A2289"/>
      <c r="B2289"/>
      <c r="C2289"/>
      <c r="D2289"/>
      <c r="E2289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</row>
    <row r="2290" spans="1:17">
      <c r="A2290"/>
      <c r="B2290"/>
      <c r="C2290"/>
      <c r="D2290"/>
      <c r="E2290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</row>
    <row r="2291" spans="1:17">
      <c r="A2291"/>
      <c r="B2291"/>
      <c r="C2291"/>
      <c r="D2291"/>
      <c r="E2291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</row>
    <row r="2292" spans="1:17">
      <c r="A2292"/>
      <c r="B2292"/>
      <c r="C2292"/>
      <c r="D2292"/>
      <c r="E2292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</row>
    <row r="2293" spans="1:17">
      <c r="A2293"/>
      <c r="B2293"/>
      <c r="C2293"/>
      <c r="D2293"/>
      <c r="E2293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</row>
    <row r="2294" spans="1:17">
      <c r="A2294"/>
      <c r="B2294"/>
      <c r="C2294"/>
      <c r="D2294"/>
      <c r="E2294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</row>
    <row r="2295" spans="1:17">
      <c r="A2295"/>
      <c r="B2295"/>
      <c r="C2295"/>
      <c r="D2295"/>
      <c r="E2295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</row>
    <row r="2296" spans="1:17">
      <c r="A2296"/>
      <c r="B2296"/>
      <c r="C2296"/>
      <c r="D2296"/>
      <c r="E2296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</row>
    <row r="2297" spans="1:17">
      <c r="A2297"/>
      <c r="B2297"/>
      <c r="C2297"/>
      <c r="D2297"/>
      <c r="E2297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</row>
    <row r="2298" spans="1:17">
      <c r="A2298"/>
      <c r="B2298"/>
      <c r="C2298"/>
      <c r="D2298"/>
      <c r="E229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</row>
    <row r="2299" spans="1:17">
      <c r="A2299"/>
      <c r="B2299"/>
      <c r="C2299"/>
      <c r="D2299"/>
      <c r="E2299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</row>
    <row r="2300" spans="1:17">
      <c r="A2300"/>
      <c r="B2300"/>
      <c r="C2300"/>
      <c r="D2300"/>
      <c r="E2300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</row>
    <row r="2301" spans="1:17">
      <c r="A2301"/>
      <c r="B2301"/>
      <c r="C2301"/>
      <c r="D2301"/>
      <c r="E2301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</row>
    <row r="2302" spans="1:17">
      <c r="A2302"/>
      <c r="B2302"/>
      <c r="C2302"/>
      <c r="D2302"/>
      <c r="E2302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</row>
    <row r="2303" spans="1:17">
      <c r="A2303"/>
      <c r="B2303"/>
      <c r="C2303"/>
      <c r="D2303"/>
      <c r="E2303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</row>
    <row r="2304" spans="1:17">
      <c r="A2304"/>
      <c r="B2304"/>
      <c r="C2304"/>
      <c r="D2304"/>
      <c r="E2304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</row>
    <row r="2305" spans="1:17">
      <c r="A2305"/>
      <c r="B2305"/>
      <c r="C2305"/>
      <c r="D2305"/>
      <c r="E2305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</row>
    <row r="2306" spans="1:17">
      <c r="A2306"/>
      <c r="B2306"/>
      <c r="C2306"/>
      <c r="D2306"/>
      <c r="E2306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</row>
    <row r="2307" spans="1:17">
      <c r="A2307"/>
      <c r="B2307"/>
      <c r="C2307"/>
      <c r="D2307"/>
      <c r="E2307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</row>
    <row r="2308" spans="1:17">
      <c r="A2308"/>
      <c r="B2308"/>
      <c r="C2308"/>
      <c r="D2308"/>
      <c r="E230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</row>
    <row r="2309" spans="1:17">
      <c r="A2309"/>
      <c r="B2309"/>
      <c r="C2309"/>
      <c r="D2309"/>
      <c r="E2309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</row>
    <row r="2310" spans="1:17">
      <c r="A2310"/>
      <c r="B2310"/>
      <c r="C2310"/>
      <c r="D2310"/>
      <c r="E2310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</row>
    <row r="2311" spans="1:17">
      <c r="A2311"/>
      <c r="B2311"/>
      <c r="C2311"/>
      <c r="D2311"/>
      <c r="E2311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</row>
    <row r="2312" spans="1:17">
      <c r="A2312"/>
      <c r="B2312"/>
      <c r="C2312"/>
      <c r="D2312"/>
      <c r="E2312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</row>
    <row r="2313" spans="1:17">
      <c r="A2313"/>
      <c r="B2313"/>
      <c r="C2313"/>
      <c r="D2313"/>
      <c r="E2313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</row>
    <row r="2314" spans="1:17">
      <c r="A2314"/>
      <c r="B2314"/>
      <c r="C2314"/>
      <c r="D2314"/>
      <c r="E2314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</row>
    <row r="2315" spans="1:17">
      <c r="A2315"/>
      <c r="B2315"/>
      <c r="C2315"/>
      <c r="D2315"/>
      <c r="E2315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</row>
    <row r="2316" spans="1:17">
      <c r="A2316"/>
      <c r="B2316"/>
      <c r="C2316"/>
      <c r="D2316"/>
      <c r="E2316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</row>
    <row r="2317" spans="1:17">
      <c r="A2317"/>
      <c r="B2317"/>
      <c r="C2317"/>
      <c r="D2317"/>
      <c r="E2317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</row>
    <row r="2318" spans="1:17">
      <c r="A2318"/>
      <c r="B2318"/>
      <c r="C2318"/>
      <c r="D2318"/>
      <c r="E231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</row>
    <row r="2319" spans="1:17">
      <c r="A2319"/>
      <c r="B2319"/>
      <c r="C2319"/>
      <c r="D2319"/>
      <c r="E2319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</row>
    <row r="2320" spans="1:17">
      <c r="A2320"/>
      <c r="B2320"/>
      <c r="C2320"/>
      <c r="D2320"/>
      <c r="E2320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</row>
    <row r="2321" spans="1:17">
      <c r="A2321"/>
      <c r="B2321"/>
      <c r="C2321"/>
      <c r="D2321"/>
      <c r="E2321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</row>
    <row r="2322" spans="1:17">
      <c r="A2322"/>
      <c r="B2322"/>
      <c r="C2322"/>
      <c r="D2322"/>
      <c r="E2322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</row>
    <row r="2323" spans="1:17">
      <c r="A2323"/>
      <c r="B2323"/>
      <c r="C2323"/>
      <c r="D2323"/>
      <c r="E2323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</row>
    <row r="2324" spans="1:17">
      <c r="A2324"/>
      <c r="B2324"/>
      <c r="C2324"/>
      <c r="D2324"/>
      <c r="E2324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</row>
    <row r="2325" spans="1:17">
      <c r="A2325"/>
      <c r="B2325"/>
      <c r="C2325"/>
      <c r="D2325"/>
      <c r="E2325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</row>
    <row r="2326" spans="1:17">
      <c r="A2326"/>
      <c r="B2326"/>
      <c r="C2326"/>
      <c r="D2326"/>
      <c r="E2326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</row>
    <row r="2327" spans="1:17">
      <c r="A2327"/>
      <c r="B2327"/>
      <c r="C2327"/>
      <c r="D2327"/>
      <c r="E2327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</row>
    <row r="2328" spans="1:17">
      <c r="A2328"/>
      <c r="B2328"/>
      <c r="C2328"/>
      <c r="D2328"/>
      <c r="E232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</row>
    <row r="2329" spans="1:17">
      <c r="A2329"/>
      <c r="B2329"/>
      <c r="C2329"/>
      <c r="D2329"/>
      <c r="E2329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</row>
    <row r="2330" spans="1:17">
      <c r="A2330"/>
      <c r="B2330"/>
      <c r="C2330"/>
      <c r="D2330"/>
      <c r="E2330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</row>
    <row r="2331" spans="1:17">
      <c r="A2331"/>
      <c r="B2331"/>
      <c r="C2331"/>
      <c r="D2331"/>
      <c r="E2331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</row>
    <row r="2332" spans="1:17">
      <c r="A2332"/>
      <c r="B2332"/>
      <c r="C2332"/>
      <c r="D2332"/>
      <c r="E2332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</row>
    <row r="2333" spans="1:17">
      <c r="A2333"/>
      <c r="B2333"/>
      <c r="C2333"/>
      <c r="D2333"/>
      <c r="E2333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</row>
    <row r="2334" spans="1:17">
      <c r="A2334"/>
      <c r="B2334"/>
      <c r="C2334"/>
      <c r="D2334"/>
      <c r="E2334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</row>
    <row r="2335" spans="1:17">
      <c r="A2335"/>
      <c r="B2335"/>
      <c r="C2335"/>
      <c r="D2335"/>
      <c r="E2335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</row>
    <row r="2336" spans="1:17">
      <c r="A2336"/>
      <c r="B2336"/>
      <c r="C2336"/>
      <c r="D2336"/>
      <c r="E2336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</row>
    <row r="2337" spans="1:17">
      <c r="A2337"/>
      <c r="B2337"/>
      <c r="C2337"/>
      <c r="D2337"/>
      <c r="E2337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</row>
    <row r="2338" spans="1:17">
      <c r="A2338"/>
      <c r="B2338"/>
      <c r="C2338"/>
      <c r="D2338"/>
      <c r="E233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</row>
    <row r="2339" spans="1:17">
      <c r="A2339"/>
      <c r="B2339"/>
      <c r="C2339"/>
      <c r="D2339"/>
      <c r="E2339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</row>
    <row r="2340" spans="1:17">
      <c r="A2340"/>
      <c r="B2340"/>
      <c r="C2340"/>
      <c r="D2340"/>
      <c r="E2340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</row>
    <row r="2341" spans="1:17">
      <c r="A2341"/>
      <c r="B2341"/>
      <c r="C2341"/>
      <c r="D2341"/>
      <c r="E2341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</row>
    <row r="2342" spans="1:17">
      <c r="A2342"/>
      <c r="B2342"/>
      <c r="C2342"/>
      <c r="D2342"/>
      <c r="E2342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</row>
    <row r="2343" spans="1:17">
      <c r="A2343"/>
      <c r="B2343"/>
      <c r="C2343"/>
      <c r="D2343"/>
      <c r="E2343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</row>
    <row r="2344" spans="1:17">
      <c r="A2344"/>
      <c r="B2344"/>
      <c r="C2344"/>
      <c r="D2344"/>
      <c r="E2344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</row>
    <row r="2345" spans="1:17">
      <c r="A2345"/>
      <c r="B2345"/>
      <c r="C2345"/>
      <c r="D2345"/>
      <c r="E2345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</row>
    <row r="2346" spans="1:17">
      <c r="A2346"/>
      <c r="B2346"/>
      <c r="C2346"/>
      <c r="D2346"/>
      <c r="E2346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</row>
    <row r="2347" spans="1:17">
      <c r="A2347"/>
      <c r="B2347"/>
      <c r="C2347"/>
      <c r="D2347"/>
      <c r="E2347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</row>
    <row r="2348" spans="1:17">
      <c r="A2348"/>
      <c r="B2348"/>
      <c r="C2348"/>
      <c r="D2348"/>
      <c r="E234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</row>
    <row r="2349" spans="1:17">
      <c r="A2349"/>
      <c r="B2349"/>
      <c r="C2349"/>
      <c r="D2349"/>
      <c r="E2349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</row>
    <row r="2350" spans="1:17">
      <c r="A2350"/>
      <c r="B2350"/>
      <c r="C2350"/>
      <c r="D2350"/>
      <c r="E2350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</row>
    <row r="2351" spans="1:17">
      <c r="A2351"/>
      <c r="B2351"/>
      <c r="C2351"/>
      <c r="D2351"/>
      <c r="E2351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</row>
    <row r="2352" spans="1:17">
      <c r="A2352"/>
      <c r="B2352"/>
      <c r="C2352"/>
      <c r="D2352"/>
      <c r="E2352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</row>
    <row r="2353" spans="1:17">
      <c r="A2353"/>
      <c r="B2353"/>
      <c r="C2353"/>
      <c r="D2353"/>
      <c r="E2353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</row>
    <row r="2354" spans="1:17">
      <c r="A2354"/>
      <c r="B2354"/>
      <c r="C2354"/>
      <c r="D2354"/>
      <c r="E2354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</row>
    <row r="2355" spans="1:17">
      <c r="A2355"/>
      <c r="B2355"/>
      <c r="C2355"/>
      <c r="D2355"/>
      <c r="E2355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</row>
    <row r="2356" spans="1:17">
      <c r="A2356"/>
      <c r="B2356"/>
      <c r="C2356"/>
      <c r="D2356"/>
      <c r="E2356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</row>
    <row r="2357" spans="1:17">
      <c r="A2357"/>
      <c r="B2357"/>
      <c r="C2357"/>
      <c r="D2357"/>
      <c r="E2357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</row>
    <row r="2358" spans="1:17">
      <c r="A2358"/>
      <c r="B2358"/>
      <c r="C2358"/>
      <c r="D2358"/>
      <c r="E23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</row>
    <row r="2359" spans="1:17">
      <c r="A2359"/>
      <c r="B2359"/>
      <c r="C2359"/>
      <c r="D2359"/>
      <c r="E2359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</row>
    <row r="2360" spans="1:17">
      <c r="A2360"/>
      <c r="B2360"/>
      <c r="C2360"/>
      <c r="D2360"/>
      <c r="E2360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</row>
    <row r="2361" spans="1:17">
      <c r="A2361"/>
      <c r="B2361"/>
      <c r="C2361"/>
      <c r="D2361"/>
      <c r="E2361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</row>
    <row r="2362" spans="1:17">
      <c r="A2362"/>
      <c r="B2362"/>
      <c r="C2362"/>
      <c r="D2362"/>
      <c r="E2362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</row>
    <row r="2363" spans="1:17">
      <c r="A2363"/>
      <c r="B2363"/>
      <c r="C2363"/>
      <c r="D2363"/>
      <c r="E2363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</row>
    <row r="2364" spans="1:17">
      <c r="A2364"/>
      <c r="B2364"/>
      <c r="C2364"/>
      <c r="D2364"/>
      <c r="E2364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</row>
    <row r="2365" spans="1:17">
      <c r="A2365"/>
      <c r="B2365"/>
      <c r="C2365"/>
      <c r="D2365"/>
      <c r="E2365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</row>
    <row r="2366" spans="1:17">
      <c r="A2366"/>
      <c r="B2366"/>
      <c r="C2366"/>
      <c r="D2366"/>
      <c r="E2366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</row>
    <row r="2367" spans="1:17">
      <c r="A2367"/>
      <c r="B2367"/>
      <c r="C2367"/>
      <c r="D2367"/>
      <c r="E2367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</row>
    <row r="2368" spans="1:17">
      <c r="A2368"/>
      <c r="B2368"/>
      <c r="C2368"/>
      <c r="D2368"/>
      <c r="E236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</row>
    <row r="2369" spans="1:17">
      <c r="A2369"/>
      <c r="B2369"/>
      <c r="C2369"/>
      <c r="D2369"/>
      <c r="E2369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</row>
    <row r="2370" spans="1:17">
      <c r="A2370"/>
      <c r="B2370"/>
      <c r="C2370"/>
      <c r="D2370"/>
      <c r="E2370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</row>
    <row r="2371" spans="1:17">
      <c r="A2371"/>
      <c r="B2371"/>
      <c r="C2371"/>
      <c r="D2371"/>
      <c r="E2371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</row>
    <row r="2372" spans="1:17">
      <c r="A2372"/>
      <c r="B2372"/>
      <c r="C2372"/>
      <c r="D2372"/>
      <c r="E2372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</row>
    <row r="2373" spans="1:17">
      <c r="A2373"/>
      <c r="B2373"/>
      <c r="C2373"/>
      <c r="D2373"/>
      <c r="E2373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</row>
    <row r="2374" spans="1:17">
      <c r="A2374"/>
      <c r="B2374"/>
      <c r="C2374"/>
      <c r="D2374"/>
      <c r="E2374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</row>
    <row r="2375" spans="1:17">
      <c r="A2375"/>
      <c r="B2375"/>
      <c r="C2375"/>
      <c r="D2375"/>
      <c r="E2375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</row>
    <row r="2376" spans="1:17">
      <c r="A2376"/>
      <c r="B2376"/>
      <c r="C2376"/>
      <c r="D2376"/>
      <c r="E2376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</row>
    <row r="2377" spans="1:17">
      <c r="A2377"/>
      <c r="B2377"/>
      <c r="C2377"/>
      <c r="D2377"/>
      <c r="E2377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</row>
    <row r="2378" spans="1:17">
      <c r="A2378"/>
      <c r="B2378"/>
      <c r="C2378"/>
      <c r="D2378"/>
      <c r="E237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</row>
    <row r="2379" spans="1:17">
      <c r="A2379"/>
      <c r="B2379"/>
      <c r="C2379"/>
      <c r="D2379"/>
      <c r="E2379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</row>
    <row r="2380" spans="1:17">
      <c r="A2380"/>
      <c r="B2380"/>
      <c r="C2380"/>
      <c r="D2380"/>
      <c r="E2380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</row>
    <row r="2381" spans="1:17">
      <c r="A2381"/>
      <c r="B2381"/>
      <c r="C2381"/>
      <c r="D2381"/>
      <c r="E2381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</row>
    <row r="2382" spans="1:17">
      <c r="A2382"/>
      <c r="B2382"/>
      <c r="C2382"/>
      <c r="D2382"/>
      <c r="E2382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</row>
    <row r="2383" spans="1:17">
      <c r="A2383"/>
      <c r="B2383"/>
      <c r="C2383"/>
      <c r="D2383"/>
      <c r="E2383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</row>
    <row r="2384" spans="1:17">
      <c r="A2384"/>
      <c r="B2384"/>
      <c r="C2384"/>
      <c r="D2384"/>
      <c r="E2384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</row>
    <row r="2385" spans="1:17">
      <c r="A2385"/>
      <c r="B2385"/>
      <c r="C2385"/>
      <c r="D2385"/>
      <c r="E2385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</row>
    <row r="2386" spans="1:17">
      <c r="A2386"/>
      <c r="B2386"/>
      <c r="C2386"/>
      <c r="D2386"/>
      <c r="E2386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</row>
    <row r="2387" spans="1:17">
      <c r="A2387"/>
      <c r="B2387"/>
      <c r="C2387"/>
      <c r="D2387"/>
      <c r="E2387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</row>
    <row r="2388" spans="1:17">
      <c r="A2388"/>
      <c r="B2388"/>
      <c r="C2388"/>
      <c r="D2388"/>
      <c r="E238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</row>
    <row r="2389" spans="1:17">
      <c r="A2389"/>
      <c r="B2389"/>
      <c r="C2389"/>
      <c r="D2389"/>
      <c r="E2389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</row>
    <row r="2390" spans="1:17">
      <c r="A2390"/>
      <c r="B2390"/>
      <c r="C2390"/>
      <c r="D2390"/>
      <c r="E2390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</row>
    <row r="2391" spans="1:17">
      <c r="A2391"/>
      <c r="B2391"/>
      <c r="C2391"/>
      <c r="D2391"/>
      <c r="E2391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</row>
    <row r="2392" spans="1:17">
      <c r="A2392"/>
      <c r="B2392"/>
      <c r="C2392"/>
      <c r="D2392"/>
      <c r="E2392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</row>
    <row r="2393" spans="1:17">
      <c r="A2393"/>
      <c r="B2393"/>
      <c r="C2393"/>
      <c r="D2393"/>
      <c r="E2393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</row>
    <row r="2394" spans="1:17">
      <c r="A2394"/>
      <c r="B2394"/>
      <c r="C2394"/>
      <c r="D2394"/>
      <c r="E2394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</row>
    <row r="2395" spans="1:17">
      <c r="A2395"/>
      <c r="B2395"/>
      <c r="C2395"/>
      <c r="D2395"/>
      <c r="E2395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</row>
    <row r="2396" spans="1:17">
      <c r="A2396"/>
      <c r="B2396"/>
      <c r="C2396"/>
      <c r="D2396"/>
      <c r="E2396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</row>
    <row r="2397" spans="1:17">
      <c r="A2397"/>
      <c r="B2397"/>
      <c r="C2397"/>
      <c r="D2397"/>
      <c r="E2397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</row>
    <row r="2398" spans="1:17">
      <c r="A2398"/>
      <c r="B2398"/>
      <c r="C2398"/>
      <c r="D2398"/>
      <c r="E239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</row>
    <row r="2399" spans="1:17">
      <c r="A2399"/>
      <c r="B2399"/>
      <c r="C2399"/>
      <c r="D2399"/>
      <c r="E2399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</row>
    <row r="2400" spans="1:17">
      <c r="A2400"/>
      <c r="B2400"/>
      <c r="C2400"/>
      <c r="D2400"/>
      <c r="E2400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</row>
    <row r="2401" spans="1:17">
      <c r="A2401"/>
      <c r="B2401"/>
      <c r="C2401"/>
      <c r="D2401"/>
      <c r="E2401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</row>
    <row r="2402" spans="1:17">
      <c r="A2402"/>
      <c r="B2402"/>
      <c r="C2402"/>
      <c r="D2402"/>
      <c r="E2402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</row>
    <row r="2403" spans="1:17">
      <c r="A2403"/>
      <c r="B2403"/>
      <c r="C2403"/>
      <c r="D2403"/>
      <c r="E2403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</row>
    <row r="2404" spans="1:17">
      <c r="A2404"/>
      <c r="B2404"/>
      <c r="C2404"/>
      <c r="D2404"/>
      <c r="E2404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</row>
    <row r="2405" spans="1:17">
      <c r="A2405"/>
      <c r="B2405"/>
      <c r="C2405"/>
      <c r="D2405"/>
      <c r="E2405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</row>
    <row r="2406" spans="1:17">
      <c r="A2406"/>
      <c r="B2406"/>
      <c r="C2406"/>
      <c r="D2406"/>
      <c r="E2406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</row>
    <row r="2407" spans="1:17">
      <c r="A2407"/>
      <c r="B2407"/>
      <c r="C2407"/>
      <c r="D2407"/>
      <c r="E2407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</row>
    <row r="2408" spans="1:17">
      <c r="A2408"/>
      <c r="B2408"/>
      <c r="C2408"/>
      <c r="D2408"/>
      <c r="E240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</row>
    <row r="2409" spans="1:17">
      <c r="A2409"/>
      <c r="B2409"/>
      <c r="C2409"/>
      <c r="D2409"/>
      <c r="E2409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</row>
    <row r="2410" spans="1:17">
      <c r="A2410"/>
      <c r="B2410"/>
      <c r="C2410"/>
      <c r="D2410"/>
      <c r="E2410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</row>
    <row r="2411" spans="1:17">
      <c r="A2411"/>
      <c r="B2411"/>
      <c r="C2411"/>
      <c r="D2411"/>
      <c r="E2411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</row>
    <row r="2412" spans="1:17">
      <c r="A2412"/>
      <c r="B2412"/>
      <c r="C2412"/>
      <c r="D2412"/>
      <c r="E2412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</row>
    <row r="2413" spans="1:17">
      <c r="A2413"/>
      <c r="B2413"/>
      <c r="C2413"/>
      <c r="D2413"/>
      <c r="E2413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</row>
    <row r="2414" spans="1:17">
      <c r="A2414"/>
      <c r="B2414"/>
      <c r="C2414"/>
      <c r="D2414"/>
      <c r="E2414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</row>
    <row r="2415" spans="1:17">
      <c r="A2415"/>
      <c r="B2415"/>
      <c r="C2415"/>
      <c r="D2415"/>
      <c r="E2415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</row>
    <row r="2416" spans="1:17">
      <c r="A2416"/>
      <c r="B2416"/>
      <c r="C2416"/>
      <c r="D2416"/>
      <c r="E2416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</row>
    <row r="2417" spans="1:17">
      <c r="A2417"/>
      <c r="B2417"/>
      <c r="C2417"/>
      <c r="D2417"/>
      <c r="E2417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</row>
    <row r="2418" spans="1:17">
      <c r="A2418"/>
      <c r="B2418"/>
      <c r="C2418"/>
      <c r="D2418"/>
      <c r="E241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</row>
    <row r="2419" spans="1:17">
      <c r="A2419"/>
      <c r="B2419"/>
      <c r="C2419"/>
      <c r="D2419"/>
      <c r="E2419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</row>
    <row r="2420" spans="1:17">
      <c r="A2420"/>
      <c r="B2420"/>
      <c r="C2420"/>
      <c r="D2420"/>
      <c r="E2420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</row>
    <row r="2421" spans="1:17">
      <c r="A2421"/>
      <c r="B2421"/>
      <c r="C2421"/>
      <c r="D2421"/>
      <c r="E2421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</row>
    <row r="2422" spans="1:17">
      <c r="A2422"/>
      <c r="B2422"/>
      <c r="C2422"/>
      <c r="D2422"/>
      <c r="E2422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</row>
    <row r="2423" spans="1:17">
      <c r="A2423"/>
      <c r="B2423"/>
      <c r="C2423"/>
      <c r="D2423"/>
      <c r="E2423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</row>
    <row r="2424" spans="1:17">
      <c r="A2424"/>
      <c r="B2424"/>
      <c r="C2424"/>
      <c r="D2424"/>
      <c r="E2424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</row>
    <row r="2425" spans="1:17">
      <c r="A2425"/>
      <c r="B2425"/>
      <c r="C2425"/>
      <c r="D2425"/>
      <c r="E2425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</row>
    <row r="2426" spans="1:17">
      <c r="A2426"/>
      <c r="B2426"/>
      <c r="C2426"/>
      <c r="D2426"/>
      <c r="E2426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</row>
    <row r="2427" spans="1:17">
      <c r="A2427"/>
      <c r="B2427"/>
      <c r="C2427"/>
      <c r="D2427"/>
      <c r="E2427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</row>
    <row r="2428" spans="1:17">
      <c r="A2428"/>
      <c r="B2428"/>
      <c r="C2428"/>
      <c r="D2428"/>
      <c r="E242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</row>
    <row r="2429" spans="1:17">
      <c r="A2429"/>
      <c r="B2429"/>
      <c r="C2429"/>
      <c r="D2429"/>
      <c r="E2429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</row>
    <row r="2430" spans="1:17">
      <c r="A2430"/>
      <c r="B2430"/>
      <c r="C2430"/>
      <c r="D2430"/>
      <c r="E2430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</row>
    <row r="2431" spans="1:17">
      <c r="A2431"/>
      <c r="B2431"/>
      <c r="C2431"/>
      <c r="D2431"/>
      <c r="E2431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</row>
    <row r="2432" spans="1:17">
      <c r="A2432"/>
      <c r="B2432"/>
      <c r="C2432"/>
      <c r="D2432"/>
      <c r="E2432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</row>
    <row r="2433" spans="1:17">
      <c r="A2433"/>
      <c r="B2433"/>
      <c r="C2433"/>
      <c r="D2433"/>
      <c r="E2433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</row>
    <row r="2434" spans="1:17">
      <c r="A2434"/>
      <c r="B2434"/>
      <c r="C2434"/>
      <c r="D2434"/>
      <c r="E2434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</row>
    <row r="2435" spans="1:17">
      <c r="A2435"/>
      <c r="B2435"/>
      <c r="C2435"/>
      <c r="D2435"/>
      <c r="E2435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</row>
    <row r="2436" spans="1:17">
      <c r="A2436"/>
      <c r="B2436"/>
      <c r="C2436"/>
      <c r="D2436"/>
      <c r="E2436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</row>
    <row r="2437" spans="1:17">
      <c r="A2437"/>
      <c r="B2437"/>
      <c r="C2437"/>
      <c r="D2437"/>
      <c r="E2437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</row>
    <row r="2438" spans="1:17">
      <c r="A2438"/>
      <c r="B2438"/>
      <c r="C2438"/>
      <c r="D2438"/>
      <c r="E243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</row>
    <row r="2439" spans="1:17">
      <c r="A2439"/>
      <c r="B2439"/>
      <c r="C2439"/>
      <c r="D2439"/>
      <c r="E2439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</row>
    <row r="2440" spans="1:17">
      <c r="A2440"/>
      <c r="B2440"/>
      <c r="C2440"/>
      <c r="D2440"/>
      <c r="E2440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</row>
    <row r="2441" spans="1:17">
      <c r="A2441"/>
      <c r="B2441"/>
      <c r="C2441"/>
      <c r="D2441"/>
      <c r="E2441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</row>
    <row r="2442" spans="1:17">
      <c r="A2442"/>
      <c r="B2442"/>
      <c r="C2442"/>
      <c r="D2442"/>
      <c r="E2442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</row>
    <row r="2443" spans="1:17">
      <c r="A2443"/>
      <c r="B2443"/>
      <c r="C2443"/>
      <c r="D2443"/>
      <c r="E2443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</row>
    <row r="2444" spans="1:17">
      <c r="A2444"/>
      <c r="B2444"/>
      <c r="C2444"/>
      <c r="D2444"/>
      <c r="E2444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</row>
    <row r="2445" spans="1:17">
      <c r="A2445"/>
      <c r="B2445"/>
      <c r="C2445"/>
      <c r="D2445"/>
      <c r="E2445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</row>
    <row r="2446" spans="1:17">
      <c r="A2446"/>
      <c r="B2446"/>
      <c r="C2446"/>
      <c r="D2446"/>
      <c r="E2446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</row>
    <row r="2447" spans="1:17">
      <c r="A2447"/>
      <c r="B2447"/>
      <c r="C2447"/>
      <c r="D2447"/>
      <c r="E2447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</row>
    <row r="2448" spans="1:17">
      <c r="A2448"/>
      <c r="B2448"/>
      <c r="C2448"/>
      <c r="D2448"/>
      <c r="E244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</row>
    <row r="2449" spans="1:17">
      <c r="A2449"/>
      <c r="B2449"/>
      <c r="C2449"/>
      <c r="D2449"/>
      <c r="E2449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</row>
    <row r="2450" spans="1:17">
      <c r="A2450"/>
      <c r="B2450"/>
      <c r="C2450"/>
      <c r="D2450"/>
      <c r="E2450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</row>
    <row r="2451" spans="1:17">
      <c r="A2451"/>
      <c r="B2451"/>
      <c r="C2451"/>
      <c r="D2451"/>
      <c r="E2451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</row>
    <row r="2452" spans="1:17">
      <c r="A2452"/>
      <c r="B2452"/>
      <c r="C2452"/>
      <c r="D2452"/>
      <c r="E2452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</row>
    <row r="2453" spans="1:17">
      <c r="A2453"/>
      <c r="B2453"/>
      <c r="C2453"/>
      <c r="D2453"/>
      <c r="E2453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</row>
    <row r="2454" spans="1:17">
      <c r="A2454"/>
      <c r="B2454"/>
      <c r="C2454"/>
      <c r="D2454"/>
      <c r="E2454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</row>
    <row r="2455" spans="1:17">
      <c r="A2455"/>
      <c r="B2455"/>
      <c r="C2455"/>
      <c r="D2455"/>
      <c r="E2455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</row>
    <row r="2456" spans="1:17">
      <c r="A2456"/>
      <c r="B2456"/>
      <c r="C2456"/>
      <c r="D2456"/>
      <c r="E2456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</row>
    <row r="2457" spans="1:17">
      <c r="A2457"/>
      <c r="B2457"/>
      <c r="C2457"/>
      <c r="D2457"/>
      <c r="E2457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</row>
    <row r="2458" spans="1:17">
      <c r="A2458"/>
      <c r="B2458"/>
      <c r="C2458"/>
      <c r="D2458"/>
      <c r="E24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</row>
    <row r="2459" spans="1:17">
      <c r="A2459"/>
      <c r="B2459"/>
      <c r="C2459"/>
      <c r="D2459"/>
      <c r="E2459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</row>
    <row r="2460" spans="1:17">
      <c r="A2460"/>
      <c r="B2460"/>
      <c r="C2460"/>
      <c r="D2460"/>
      <c r="E2460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</row>
    <row r="2461" spans="1:17">
      <c r="A2461"/>
      <c r="B2461"/>
      <c r="C2461"/>
      <c r="D2461"/>
      <c r="E2461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</row>
    <row r="2462" spans="1:17">
      <c r="A2462"/>
      <c r="B2462"/>
      <c r="C2462"/>
      <c r="D2462"/>
      <c r="E2462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</row>
    <row r="2463" spans="1:17">
      <c r="A2463"/>
      <c r="B2463"/>
      <c r="C2463"/>
      <c r="D2463"/>
      <c r="E2463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</row>
    <row r="2464" spans="1:17">
      <c r="A2464"/>
      <c r="B2464"/>
      <c r="C2464"/>
      <c r="D2464"/>
      <c r="E2464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</row>
    <row r="2465" spans="1:17">
      <c r="A2465"/>
      <c r="B2465"/>
      <c r="C2465"/>
      <c r="D2465"/>
      <c r="E2465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</row>
    <row r="2466" spans="1:17">
      <c r="A2466"/>
      <c r="B2466"/>
      <c r="C2466"/>
      <c r="D2466"/>
      <c r="E2466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</row>
    <row r="2467" spans="1:17">
      <c r="A2467"/>
      <c r="B2467"/>
      <c r="C2467"/>
      <c r="D2467"/>
      <c r="E2467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</row>
    <row r="2468" spans="1:17">
      <c r="A2468"/>
      <c r="B2468"/>
      <c r="C2468"/>
      <c r="D2468"/>
      <c r="E246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</row>
    <row r="2469" spans="1:17">
      <c r="A2469"/>
      <c r="B2469"/>
      <c r="C2469"/>
      <c r="D2469"/>
      <c r="E2469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</row>
    <row r="2470" spans="1:17">
      <c r="A2470"/>
      <c r="B2470"/>
      <c r="C2470"/>
      <c r="D2470"/>
      <c r="E2470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</row>
    <row r="2471" spans="1:17">
      <c r="A2471"/>
      <c r="B2471"/>
      <c r="C2471"/>
      <c r="D2471"/>
      <c r="E2471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</row>
    <row r="2472" spans="1:17">
      <c r="A2472"/>
      <c r="B2472"/>
      <c r="C2472"/>
      <c r="D2472"/>
      <c r="E2472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</row>
    <row r="2473" spans="1:17">
      <c r="A2473"/>
      <c r="B2473"/>
      <c r="C2473"/>
      <c r="D2473"/>
      <c r="E2473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</row>
    <row r="2474" spans="1:17">
      <c r="A2474"/>
      <c r="B2474"/>
      <c r="C2474"/>
      <c r="D2474"/>
      <c r="E2474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</row>
    <row r="2475" spans="1:17">
      <c r="A2475"/>
      <c r="B2475"/>
      <c r="C2475"/>
      <c r="D2475"/>
      <c r="E2475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</row>
    <row r="2476" spans="1:17">
      <c r="A2476"/>
      <c r="B2476"/>
      <c r="C2476"/>
      <c r="D2476"/>
      <c r="E2476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</row>
    <row r="2477" spans="1:17">
      <c r="A2477"/>
      <c r="B2477"/>
      <c r="C2477"/>
      <c r="D2477"/>
      <c r="E2477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</row>
    <row r="2478" spans="1:17">
      <c r="A2478"/>
      <c r="B2478"/>
      <c r="C2478"/>
      <c r="D2478"/>
      <c r="E247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</row>
    <row r="2479" spans="1:17">
      <c r="A2479"/>
      <c r="B2479"/>
      <c r="C2479"/>
      <c r="D2479"/>
      <c r="E2479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</row>
    <row r="2480" spans="1:17">
      <c r="A2480"/>
      <c r="B2480"/>
      <c r="C2480"/>
      <c r="D2480"/>
      <c r="E2480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</row>
    <row r="2481" spans="1:17">
      <c r="A2481"/>
      <c r="B2481"/>
      <c r="C2481"/>
      <c r="D2481"/>
      <c r="E2481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</row>
    <row r="2482" spans="1:17">
      <c r="A2482"/>
      <c r="B2482"/>
      <c r="C2482"/>
      <c r="D2482"/>
      <c r="E2482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</row>
    <row r="2483" spans="1:17">
      <c r="A2483"/>
      <c r="B2483"/>
      <c r="C2483"/>
      <c r="D2483"/>
      <c r="E2483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</row>
    <row r="2484" spans="1:17">
      <c r="A2484"/>
      <c r="B2484"/>
      <c r="C2484"/>
      <c r="D2484"/>
      <c r="E2484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</row>
    <row r="2485" spans="1:17">
      <c r="A2485"/>
      <c r="B2485"/>
      <c r="C2485"/>
      <c r="D2485"/>
      <c r="E2485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</row>
    <row r="2486" spans="1:17">
      <c r="A2486"/>
      <c r="B2486"/>
      <c r="C2486"/>
      <c r="D2486"/>
      <c r="E2486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</row>
    <row r="2487" spans="1:17">
      <c r="A2487"/>
      <c r="B2487"/>
      <c r="C2487"/>
      <c r="D2487"/>
      <c r="E2487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</row>
    <row r="2488" spans="1:17">
      <c r="A2488"/>
      <c r="B2488"/>
      <c r="C2488"/>
      <c r="D2488"/>
      <c r="E248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</row>
    <row r="2489" spans="1:17">
      <c r="A2489"/>
      <c r="B2489"/>
      <c r="C2489"/>
      <c r="D2489"/>
      <c r="E2489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</row>
    <row r="2490" spans="1:17">
      <c r="A2490"/>
      <c r="B2490"/>
      <c r="C2490"/>
      <c r="D2490"/>
      <c r="E2490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</row>
    <row r="2491" spans="1:17">
      <c r="A2491"/>
      <c r="B2491"/>
      <c r="C2491"/>
      <c r="D2491"/>
      <c r="E2491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</row>
    <row r="2492" spans="1:17">
      <c r="A2492"/>
      <c r="B2492"/>
      <c r="C2492"/>
      <c r="D2492"/>
      <c r="E2492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</row>
    <row r="2493" spans="1:17">
      <c r="A2493"/>
      <c r="B2493"/>
      <c r="C2493"/>
      <c r="D2493"/>
      <c r="E2493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</row>
    <row r="2494" spans="1:17">
      <c r="A2494"/>
      <c r="B2494"/>
      <c r="C2494"/>
      <c r="D2494"/>
      <c r="E2494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</row>
    <row r="2495" spans="1:17">
      <c r="A2495"/>
      <c r="B2495"/>
      <c r="C2495"/>
      <c r="D2495"/>
      <c r="E2495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</row>
    <row r="2496" spans="1:17">
      <c r="A2496"/>
      <c r="B2496"/>
      <c r="C2496"/>
      <c r="D2496"/>
      <c r="E2496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</row>
    <row r="2497" spans="1:17">
      <c r="A2497"/>
      <c r="B2497"/>
      <c r="C2497"/>
      <c r="D2497"/>
      <c r="E2497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</row>
    <row r="2498" spans="1:17">
      <c r="A2498"/>
      <c r="B2498"/>
      <c r="C2498"/>
      <c r="D2498"/>
      <c r="E249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</row>
    <row r="2499" spans="1:17">
      <c r="A2499"/>
      <c r="B2499"/>
      <c r="C2499"/>
      <c r="D2499"/>
      <c r="E2499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</row>
    <row r="2500" spans="1:17">
      <c r="A2500"/>
      <c r="B2500"/>
      <c r="C2500"/>
      <c r="D2500"/>
      <c r="E2500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</row>
    <row r="2501" spans="1:17">
      <c r="A2501"/>
      <c r="B2501"/>
      <c r="C2501"/>
      <c r="D2501"/>
      <c r="E2501"/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</row>
    <row r="2502" spans="1:17">
      <c r="A2502"/>
      <c r="B2502"/>
      <c r="C2502"/>
      <c r="D2502"/>
      <c r="E2502"/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</row>
    <row r="2503" spans="1:17">
      <c r="A2503"/>
      <c r="B2503"/>
      <c r="C2503"/>
      <c r="D2503"/>
      <c r="E2503"/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</row>
    <row r="2504" spans="1:17">
      <c r="A2504"/>
      <c r="B2504"/>
      <c r="C2504"/>
      <c r="D2504"/>
      <c r="E2504"/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</row>
    <row r="2505" spans="1:17">
      <c r="A2505"/>
      <c r="B2505"/>
      <c r="C2505"/>
      <c r="D2505"/>
      <c r="E2505"/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</row>
    <row r="2506" spans="1:17">
      <c r="A2506"/>
      <c r="B2506"/>
      <c r="C2506"/>
      <c r="D2506"/>
      <c r="E2506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</row>
    <row r="2507" spans="1:17">
      <c r="A2507"/>
      <c r="B2507"/>
      <c r="C2507"/>
      <c r="D2507"/>
      <c r="E2507"/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</row>
    <row r="2508" spans="1:17">
      <c r="A2508"/>
      <c r="B2508"/>
      <c r="C2508"/>
      <c r="D2508"/>
      <c r="E250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</row>
    <row r="2509" spans="1:17">
      <c r="A2509"/>
      <c r="B2509"/>
      <c r="C2509"/>
      <c r="D2509"/>
      <c r="E2509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</row>
    <row r="2510" spans="1:17">
      <c r="A2510"/>
      <c r="B2510"/>
      <c r="C2510"/>
      <c r="D2510"/>
      <c r="E2510"/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</row>
    <row r="2511" spans="1:17">
      <c r="A2511"/>
      <c r="B2511"/>
      <c r="C2511"/>
      <c r="D2511"/>
      <c r="E2511"/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</row>
    <row r="2512" spans="1:17">
      <c r="A2512"/>
      <c r="B2512"/>
      <c r="C2512"/>
      <c r="D2512"/>
      <c r="E2512"/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</row>
    <row r="2513" spans="1:17">
      <c r="A2513"/>
      <c r="B2513"/>
      <c r="C2513"/>
      <c r="D2513"/>
      <c r="E2513"/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</row>
    <row r="2514" spans="1:17">
      <c r="A2514"/>
      <c r="B2514"/>
      <c r="C2514"/>
      <c r="D2514"/>
      <c r="E2514"/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</row>
    <row r="2515" spans="1:17">
      <c r="A2515"/>
      <c r="B2515"/>
      <c r="C2515"/>
      <c r="D2515"/>
      <c r="E2515"/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</row>
    <row r="2516" spans="1:17">
      <c r="A2516"/>
      <c r="B2516"/>
      <c r="C2516"/>
      <c r="D2516"/>
      <c r="E2516"/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</row>
    <row r="2517" spans="1:17">
      <c r="A2517"/>
      <c r="B2517"/>
      <c r="C2517"/>
      <c r="D2517"/>
      <c r="E2517"/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</row>
    <row r="2518" spans="1:17">
      <c r="A2518"/>
      <c r="B2518"/>
      <c r="C2518"/>
      <c r="D2518"/>
      <c r="E2518"/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</row>
    <row r="2519" spans="1:17">
      <c r="A2519"/>
      <c r="B2519"/>
      <c r="C2519"/>
      <c r="D2519"/>
      <c r="E2519"/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</row>
    <row r="2520" spans="1:17">
      <c r="A2520"/>
      <c r="B2520"/>
      <c r="C2520"/>
      <c r="D2520"/>
      <c r="E2520"/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</row>
    <row r="2521" spans="1:17">
      <c r="A2521"/>
      <c r="B2521"/>
      <c r="C2521"/>
      <c r="D2521"/>
      <c r="E2521"/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</row>
    <row r="2522" spans="1:17">
      <c r="A2522"/>
      <c r="B2522"/>
      <c r="C2522"/>
      <c r="D2522"/>
      <c r="E2522"/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</row>
    <row r="2523" spans="1:17">
      <c r="A2523"/>
      <c r="B2523"/>
      <c r="C2523"/>
      <c r="D2523"/>
      <c r="E2523"/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</row>
    <row r="2524" spans="1:17">
      <c r="A2524"/>
      <c r="B2524"/>
      <c r="C2524"/>
      <c r="D2524"/>
      <c r="E2524"/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</row>
    <row r="2525" spans="1:17">
      <c r="A2525"/>
      <c r="B2525"/>
      <c r="C2525"/>
      <c r="D2525"/>
      <c r="E2525"/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</row>
    <row r="2526" spans="1:17">
      <c r="A2526"/>
      <c r="B2526"/>
      <c r="C2526"/>
      <c r="D2526"/>
      <c r="E2526"/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</row>
    <row r="2527" spans="1:17">
      <c r="A2527"/>
      <c r="B2527"/>
      <c r="C2527"/>
      <c r="D2527"/>
      <c r="E2527"/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</row>
    <row r="2528" spans="1:17">
      <c r="A2528"/>
      <c r="B2528"/>
      <c r="C2528"/>
      <c r="D2528"/>
      <c r="E2528"/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</row>
    <row r="2529" spans="1:17">
      <c r="A2529"/>
      <c r="B2529"/>
      <c r="C2529"/>
      <c r="D2529"/>
      <c r="E2529"/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</row>
    <row r="2530" spans="1:17">
      <c r="A2530"/>
      <c r="B2530"/>
      <c r="C2530"/>
      <c r="D2530"/>
      <c r="E2530"/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</row>
    <row r="2531" spans="1:17">
      <c r="A2531"/>
      <c r="B2531"/>
      <c r="C2531"/>
      <c r="D2531"/>
      <c r="E2531"/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</row>
    <row r="2532" spans="1:17">
      <c r="A2532"/>
      <c r="B2532"/>
      <c r="C2532"/>
      <c r="D2532"/>
      <c r="E2532"/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</row>
    <row r="2533" spans="1:17">
      <c r="A2533"/>
      <c r="B2533"/>
      <c r="C2533"/>
      <c r="D2533"/>
      <c r="E2533"/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</row>
    <row r="2534" spans="1:17">
      <c r="A2534"/>
      <c r="B2534"/>
      <c r="C2534"/>
      <c r="D2534"/>
      <c r="E2534"/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</row>
    <row r="2535" spans="1:17">
      <c r="A2535"/>
      <c r="B2535"/>
      <c r="C2535"/>
      <c r="D2535"/>
      <c r="E2535"/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</row>
    <row r="2536" spans="1:17">
      <c r="A2536"/>
      <c r="B2536"/>
      <c r="C2536"/>
      <c r="D2536"/>
      <c r="E2536"/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</row>
    <row r="2537" spans="1:17">
      <c r="A2537"/>
      <c r="B2537"/>
      <c r="C2537"/>
      <c r="D2537"/>
      <c r="E2537"/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</row>
    <row r="2538" spans="1:17">
      <c r="A2538"/>
      <c r="B2538"/>
      <c r="C2538"/>
      <c r="D2538"/>
      <c r="E2538"/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</row>
    <row r="2539" spans="1:17">
      <c r="A2539"/>
      <c r="B2539"/>
      <c r="C2539"/>
      <c r="D2539"/>
      <c r="E2539"/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</row>
    <row r="2540" spans="1:17">
      <c r="A2540"/>
      <c r="B2540"/>
      <c r="C2540"/>
      <c r="D2540"/>
      <c r="E2540"/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</row>
    <row r="2541" spans="1:17">
      <c r="A2541"/>
      <c r="B2541"/>
      <c r="C2541"/>
      <c r="D2541"/>
      <c r="E2541"/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</row>
    <row r="2542" spans="1:17">
      <c r="A2542"/>
      <c r="B2542"/>
      <c r="C2542"/>
      <c r="D2542"/>
      <c r="E2542"/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</row>
    <row r="2543" spans="1:17">
      <c r="A2543"/>
      <c r="B2543"/>
      <c r="C2543"/>
      <c r="D2543"/>
      <c r="E2543"/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</row>
    <row r="2544" spans="1:17">
      <c r="A2544"/>
      <c r="B2544"/>
      <c r="C2544"/>
      <c r="D2544"/>
      <c r="E2544"/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</row>
    <row r="2545" spans="1:17">
      <c r="A2545"/>
      <c r="B2545"/>
      <c r="C2545"/>
      <c r="D2545"/>
      <c r="E2545"/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</row>
    <row r="2546" spans="1:17">
      <c r="A2546"/>
      <c r="B2546"/>
      <c r="C2546"/>
      <c r="D2546"/>
      <c r="E2546"/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</row>
    <row r="2547" spans="1:17">
      <c r="A2547"/>
      <c r="B2547"/>
      <c r="C2547"/>
      <c r="D2547"/>
      <c r="E2547"/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</row>
    <row r="2548" spans="1:17">
      <c r="A2548"/>
      <c r="B2548"/>
      <c r="C2548"/>
      <c r="D2548"/>
      <c r="E2548"/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</row>
    <row r="2549" spans="1:17">
      <c r="A2549"/>
      <c r="B2549"/>
      <c r="C2549"/>
      <c r="D2549"/>
      <c r="E2549"/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</row>
    <row r="2550" spans="1:17">
      <c r="A2550"/>
      <c r="B2550"/>
      <c r="C2550"/>
      <c r="D2550"/>
      <c r="E2550"/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</row>
    <row r="2551" spans="1:17">
      <c r="A2551"/>
      <c r="B2551"/>
      <c r="C2551"/>
      <c r="D2551"/>
      <c r="E2551"/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</row>
    <row r="2552" spans="1:17">
      <c r="A2552"/>
      <c r="B2552"/>
      <c r="C2552"/>
      <c r="D2552"/>
      <c r="E2552"/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</row>
    <row r="2553" spans="1:17">
      <c r="A2553"/>
      <c r="B2553"/>
      <c r="C2553"/>
      <c r="D2553"/>
      <c r="E2553"/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</row>
    <row r="2554" spans="1:17">
      <c r="A2554"/>
      <c r="B2554"/>
      <c r="C2554"/>
      <c r="D2554"/>
      <c r="E2554"/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</row>
    <row r="2555" spans="1:17">
      <c r="A2555"/>
      <c r="B2555"/>
      <c r="C2555"/>
      <c r="D2555"/>
      <c r="E2555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</row>
    <row r="2556" spans="1:17">
      <c r="A2556"/>
      <c r="B2556"/>
      <c r="C2556"/>
      <c r="D2556"/>
      <c r="E2556"/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</row>
    <row r="2557" spans="1:17">
      <c r="A2557"/>
      <c r="B2557"/>
      <c r="C2557"/>
      <c r="D2557"/>
      <c r="E2557"/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</row>
    <row r="2558" spans="1:17">
      <c r="A2558"/>
      <c r="B2558"/>
      <c r="C2558"/>
      <c r="D2558"/>
      <c r="E2558"/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</row>
    <row r="2559" spans="1:17">
      <c r="A2559"/>
      <c r="B2559"/>
      <c r="C2559"/>
      <c r="D2559"/>
      <c r="E2559"/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</row>
    <row r="2560" spans="1:17">
      <c r="A2560"/>
      <c r="B2560"/>
      <c r="C2560"/>
      <c r="D2560"/>
      <c r="E2560"/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</row>
    <row r="2561" spans="1:17">
      <c r="A2561"/>
      <c r="B2561"/>
      <c r="C2561"/>
      <c r="D2561"/>
      <c r="E2561"/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</row>
    <row r="2562" spans="1:17">
      <c r="A2562"/>
      <c r="B2562"/>
      <c r="C2562"/>
      <c r="D2562"/>
      <c r="E2562"/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</row>
    <row r="2563" spans="1:17">
      <c r="A2563"/>
      <c r="B2563"/>
      <c r="C2563"/>
      <c r="D2563"/>
      <c r="E2563"/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</row>
    <row r="2564" spans="1:17">
      <c r="A2564"/>
      <c r="B2564"/>
      <c r="C2564"/>
      <c r="D2564"/>
      <c r="E2564"/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</row>
    <row r="2565" spans="1:17">
      <c r="A2565"/>
      <c r="B2565"/>
      <c r="C2565"/>
      <c r="D2565"/>
      <c r="E2565"/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</row>
    <row r="2566" spans="1:17">
      <c r="A2566"/>
      <c r="B2566"/>
      <c r="C2566"/>
      <c r="D2566"/>
      <c r="E2566"/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</row>
    <row r="2567" spans="1:17">
      <c r="A2567"/>
      <c r="B2567"/>
      <c r="C2567"/>
      <c r="D2567"/>
      <c r="E2567"/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</row>
    <row r="2568" spans="1:17">
      <c r="A2568"/>
      <c r="B2568"/>
      <c r="C2568"/>
      <c r="D2568"/>
      <c r="E2568"/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</row>
    <row r="2569" spans="1:17">
      <c r="A2569"/>
      <c r="B2569"/>
      <c r="C2569"/>
      <c r="D2569"/>
      <c r="E2569"/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</row>
    <row r="2570" spans="1:17">
      <c r="A2570"/>
      <c r="B2570"/>
      <c r="C2570"/>
      <c r="D2570"/>
      <c r="E2570"/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</row>
    <row r="2571" spans="1:17">
      <c r="A2571"/>
      <c r="B2571"/>
      <c r="C2571"/>
      <c r="D2571"/>
      <c r="E2571"/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</row>
    <row r="2572" spans="1:17">
      <c r="A2572"/>
      <c r="B2572"/>
      <c r="C2572"/>
      <c r="D2572"/>
      <c r="E2572"/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</row>
    <row r="2573" spans="1:17">
      <c r="A2573"/>
      <c r="B2573"/>
      <c r="C2573"/>
      <c r="D2573"/>
      <c r="E2573"/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</row>
    <row r="2574" spans="1:17">
      <c r="A2574"/>
      <c r="B2574"/>
      <c r="C2574"/>
      <c r="D2574"/>
      <c r="E2574"/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</row>
    <row r="2575" spans="1:17">
      <c r="A2575"/>
      <c r="B2575"/>
      <c r="C2575"/>
      <c r="D2575"/>
      <c r="E2575"/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</row>
    <row r="2576" spans="1:17">
      <c r="A2576"/>
      <c r="B2576"/>
      <c r="C2576"/>
      <c r="D2576"/>
      <c r="E2576"/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</row>
    <row r="2577" spans="1:17">
      <c r="A2577"/>
      <c r="B2577"/>
      <c r="C2577"/>
      <c r="D2577"/>
      <c r="E2577"/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</row>
    <row r="2578" spans="1:17">
      <c r="A2578"/>
      <c r="B2578"/>
      <c r="C2578"/>
      <c r="D2578"/>
      <c r="E2578"/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</row>
    <row r="2579" spans="1:17">
      <c r="A2579"/>
      <c r="B2579"/>
      <c r="C2579"/>
      <c r="D2579"/>
      <c r="E2579"/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</row>
    <row r="2580" spans="1:17">
      <c r="A2580"/>
      <c r="B2580"/>
      <c r="C2580"/>
      <c r="D2580"/>
      <c r="E2580"/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</row>
    <row r="2581" spans="1:17">
      <c r="A2581"/>
      <c r="B2581"/>
      <c r="C2581"/>
      <c r="D2581"/>
      <c r="E2581"/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</row>
    <row r="2582" spans="1:17">
      <c r="A2582"/>
      <c r="B2582"/>
      <c r="C2582"/>
      <c r="D2582"/>
      <c r="E2582"/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</row>
    <row r="2583" spans="1:17">
      <c r="A2583"/>
      <c r="B2583"/>
      <c r="C2583"/>
      <c r="D2583"/>
      <c r="E2583"/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</row>
    <row r="2584" spans="1:17">
      <c r="A2584"/>
      <c r="B2584"/>
      <c r="C2584"/>
      <c r="D2584"/>
      <c r="E2584"/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</row>
    <row r="2585" spans="1:17">
      <c r="A2585"/>
      <c r="B2585"/>
      <c r="C2585"/>
      <c r="D2585"/>
      <c r="E2585"/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</row>
    <row r="2586" spans="1:17">
      <c r="A2586"/>
      <c r="B2586"/>
      <c r="C2586"/>
      <c r="D2586"/>
      <c r="E2586"/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</row>
    <row r="2587" spans="1:17">
      <c r="A2587"/>
      <c r="B2587"/>
      <c r="C2587"/>
      <c r="D2587"/>
      <c r="E2587"/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</row>
    <row r="2588" spans="1:17">
      <c r="A2588"/>
      <c r="B2588"/>
      <c r="C2588"/>
      <c r="D2588"/>
      <c r="E2588"/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</row>
    <row r="2589" spans="1:17">
      <c r="A2589"/>
      <c r="B2589"/>
      <c r="C2589"/>
      <c r="D2589"/>
      <c r="E2589"/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</row>
    <row r="2590" spans="1:17">
      <c r="A2590"/>
      <c r="B2590"/>
      <c r="C2590"/>
      <c r="D2590"/>
      <c r="E2590"/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</row>
    <row r="2591" spans="1:17">
      <c r="A2591"/>
      <c r="B2591"/>
      <c r="C2591"/>
      <c r="D2591"/>
      <c r="E2591"/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</row>
    <row r="2592" spans="1:17">
      <c r="A2592"/>
      <c r="B2592"/>
      <c r="C2592"/>
      <c r="D2592"/>
      <c r="E2592"/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</row>
    <row r="2593" spans="1:17">
      <c r="A2593"/>
      <c r="B2593"/>
      <c r="C2593"/>
      <c r="D2593"/>
      <c r="E2593"/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</row>
    <row r="2594" spans="1:17">
      <c r="A2594"/>
      <c r="B2594"/>
      <c r="C2594"/>
      <c r="D2594"/>
      <c r="E2594"/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</row>
    <row r="2595" spans="1:17">
      <c r="A2595"/>
      <c r="B2595"/>
      <c r="C2595"/>
      <c r="D2595"/>
      <c r="E2595"/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</row>
    <row r="2596" spans="1:17">
      <c r="A2596"/>
      <c r="B2596"/>
      <c r="C2596"/>
      <c r="D2596"/>
      <c r="E2596"/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</row>
    <row r="2597" spans="1:17">
      <c r="A2597"/>
      <c r="B2597"/>
      <c r="C2597"/>
      <c r="D2597"/>
      <c r="E2597"/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</row>
    <row r="2598" spans="1:17">
      <c r="A2598"/>
      <c r="B2598"/>
      <c r="C2598"/>
      <c r="D2598"/>
      <c r="E2598"/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</row>
    <row r="2599" spans="1:17">
      <c r="A2599"/>
      <c r="B2599"/>
      <c r="C2599"/>
      <c r="D2599"/>
      <c r="E2599"/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</row>
    <row r="2600" spans="1:17">
      <c r="A2600"/>
      <c r="B2600"/>
      <c r="C2600"/>
      <c r="D2600"/>
      <c r="E2600"/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</row>
    <row r="2601" spans="1:17">
      <c r="A2601"/>
      <c r="B2601"/>
      <c r="C2601"/>
      <c r="D2601"/>
      <c r="E2601"/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</row>
    <row r="2602" spans="1:17">
      <c r="A2602"/>
      <c r="B2602"/>
      <c r="C2602"/>
      <c r="D2602"/>
      <c r="E2602"/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</row>
    <row r="2603" spans="1:17">
      <c r="A2603"/>
      <c r="B2603"/>
      <c r="C2603"/>
      <c r="D2603"/>
      <c r="E2603"/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</row>
    <row r="2604" spans="1:17">
      <c r="A2604"/>
      <c r="B2604"/>
      <c r="C2604"/>
      <c r="D2604"/>
      <c r="E2604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</row>
    <row r="2605" spans="1:17">
      <c r="A2605"/>
      <c r="B2605"/>
      <c r="C2605"/>
      <c r="D2605"/>
      <c r="E2605"/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</row>
    <row r="2606" spans="1:17">
      <c r="A2606"/>
      <c r="B2606"/>
      <c r="C2606"/>
      <c r="D2606"/>
      <c r="E2606"/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</row>
    <row r="2607" spans="1:17">
      <c r="A2607"/>
      <c r="B2607"/>
      <c r="C2607"/>
      <c r="D2607"/>
      <c r="E2607"/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</row>
    <row r="2608" spans="1:17">
      <c r="A2608"/>
      <c r="B2608"/>
      <c r="C2608"/>
      <c r="D2608"/>
      <c r="E2608"/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</row>
    <row r="2609" spans="1:17">
      <c r="A2609"/>
      <c r="B2609"/>
      <c r="C2609"/>
      <c r="D2609"/>
      <c r="E2609"/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</row>
    <row r="2610" spans="1:17">
      <c r="A2610"/>
      <c r="B2610"/>
      <c r="C2610"/>
      <c r="D2610"/>
      <c r="E2610"/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</row>
    <row r="2611" spans="1:17">
      <c r="A2611"/>
      <c r="B2611"/>
      <c r="C2611"/>
      <c r="D2611"/>
      <c r="E2611"/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</row>
    <row r="2612" spans="1:17">
      <c r="A2612"/>
      <c r="B2612"/>
      <c r="C2612"/>
      <c r="D2612"/>
      <c r="E2612"/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</row>
    <row r="2613" spans="1:17">
      <c r="A2613"/>
      <c r="B2613"/>
      <c r="C2613"/>
      <c r="D2613"/>
      <c r="E2613"/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</row>
    <row r="2614" spans="1:17">
      <c r="A2614"/>
      <c r="B2614"/>
      <c r="C2614"/>
      <c r="D2614"/>
      <c r="E2614"/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</row>
    <row r="2615" spans="1:17">
      <c r="A2615"/>
      <c r="B2615"/>
      <c r="C2615"/>
      <c r="D2615"/>
      <c r="E2615"/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</row>
    <row r="2616" spans="1:17">
      <c r="A2616"/>
      <c r="B2616"/>
      <c r="C2616"/>
      <c r="D2616"/>
      <c r="E2616"/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</row>
    <row r="2617" spans="1:17">
      <c r="A2617"/>
      <c r="B2617"/>
      <c r="C2617"/>
      <c r="D2617"/>
      <c r="E2617"/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</row>
    <row r="2618" spans="1:17">
      <c r="A2618"/>
      <c r="B2618"/>
      <c r="C2618"/>
      <c r="D2618"/>
      <c r="E2618"/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</row>
    <row r="2619" spans="1:17">
      <c r="A2619"/>
      <c r="B2619"/>
      <c r="C2619"/>
      <c r="D2619"/>
      <c r="E2619"/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</row>
    <row r="2620" spans="1:17">
      <c r="A2620"/>
      <c r="B2620"/>
      <c r="C2620"/>
      <c r="D2620"/>
      <c r="E2620"/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</row>
    <row r="2621" spans="1:17">
      <c r="A2621"/>
      <c r="B2621"/>
      <c r="C2621"/>
      <c r="D2621"/>
      <c r="E2621"/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</row>
    <row r="2622" spans="1:17">
      <c r="A2622"/>
      <c r="B2622"/>
      <c r="C2622"/>
      <c r="D2622"/>
      <c r="E2622"/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</row>
    <row r="2623" spans="1:17">
      <c r="A2623"/>
      <c r="B2623"/>
      <c r="C2623"/>
      <c r="D2623"/>
      <c r="E2623"/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</row>
    <row r="2624" spans="1:17">
      <c r="A2624"/>
      <c r="B2624"/>
      <c r="C2624"/>
      <c r="D2624"/>
      <c r="E2624"/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</row>
    <row r="2625" spans="1:17">
      <c r="A2625"/>
      <c r="B2625"/>
      <c r="C2625"/>
      <c r="D2625"/>
      <c r="E2625"/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</row>
    <row r="2626" spans="1:17">
      <c r="A2626"/>
      <c r="B2626"/>
      <c r="C2626"/>
      <c r="D2626"/>
      <c r="E2626"/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</row>
    <row r="2627" spans="1:17">
      <c r="A2627"/>
      <c r="B2627"/>
      <c r="C2627"/>
      <c r="D2627"/>
      <c r="E2627"/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</row>
    <row r="2628" spans="1:17">
      <c r="A2628"/>
      <c r="B2628"/>
      <c r="C2628"/>
      <c r="D2628"/>
      <c r="E2628"/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</row>
    <row r="2629" spans="1:17">
      <c r="A2629"/>
      <c r="B2629"/>
      <c r="C2629"/>
      <c r="D2629"/>
      <c r="E2629"/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</row>
    <row r="2630" spans="1:17">
      <c r="A2630"/>
      <c r="B2630"/>
      <c r="C2630"/>
      <c r="D2630"/>
      <c r="E2630"/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</row>
    <row r="2631" spans="1:17">
      <c r="A2631"/>
      <c r="B2631"/>
      <c r="C2631"/>
      <c r="D2631"/>
      <c r="E2631"/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</row>
    <row r="2632" spans="1:17">
      <c r="A2632"/>
      <c r="B2632"/>
      <c r="C2632"/>
      <c r="D2632"/>
      <c r="E2632"/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</row>
    <row r="2633" spans="1:17">
      <c r="A2633"/>
      <c r="B2633"/>
      <c r="C2633"/>
      <c r="D2633"/>
      <c r="E2633"/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</row>
    <row r="2634" spans="1:17">
      <c r="A2634"/>
      <c r="B2634"/>
      <c r="C2634"/>
      <c r="D2634"/>
      <c r="E2634"/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</row>
    <row r="2635" spans="1:17">
      <c r="A2635"/>
      <c r="B2635"/>
      <c r="C2635"/>
      <c r="D2635"/>
      <c r="E2635"/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</row>
    <row r="2636" spans="1:17">
      <c r="A2636"/>
      <c r="B2636"/>
      <c r="C2636"/>
      <c r="D2636"/>
      <c r="E2636"/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</row>
    <row r="2637" spans="1:17">
      <c r="A2637"/>
      <c r="B2637"/>
      <c r="C2637"/>
      <c r="D2637"/>
      <c r="E2637"/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</row>
    <row r="2638" spans="1:17">
      <c r="A2638"/>
      <c r="B2638"/>
      <c r="C2638"/>
      <c r="D2638"/>
      <c r="E2638"/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</row>
    <row r="2639" spans="1:17">
      <c r="A2639"/>
      <c r="B2639"/>
      <c r="C2639"/>
      <c r="D2639"/>
      <c r="E2639"/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</row>
    <row r="2640" spans="1:17">
      <c r="A2640"/>
      <c r="B2640"/>
      <c r="C2640"/>
      <c r="D2640"/>
      <c r="E2640"/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</row>
    <row r="2641" spans="1:17">
      <c r="A2641"/>
      <c r="B2641"/>
      <c r="C2641"/>
      <c r="D2641"/>
      <c r="E2641"/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</row>
    <row r="2642" spans="1:17">
      <c r="A2642"/>
      <c r="B2642"/>
      <c r="C2642"/>
      <c r="D2642"/>
      <c r="E2642"/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</row>
    <row r="2643" spans="1:17">
      <c r="A2643"/>
      <c r="B2643"/>
      <c r="C2643"/>
      <c r="D2643"/>
      <c r="E2643"/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</row>
    <row r="2644" spans="1:17">
      <c r="A2644"/>
      <c r="B2644"/>
      <c r="C2644"/>
      <c r="D2644"/>
      <c r="E2644"/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</row>
    <row r="2645" spans="1:17">
      <c r="A2645"/>
      <c r="B2645"/>
      <c r="C2645"/>
      <c r="D2645"/>
      <c r="E2645"/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</row>
    <row r="2646" spans="1:17">
      <c r="A2646"/>
      <c r="B2646"/>
      <c r="C2646"/>
      <c r="D2646"/>
      <c r="E2646"/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</row>
    <row r="2647" spans="1:17">
      <c r="A2647"/>
      <c r="B2647"/>
      <c r="C2647"/>
      <c r="D2647"/>
      <c r="E2647"/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</row>
    <row r="2648" spans="1:17">
      <c r="A2648"/>
      <c r="B2648"/>
      <c r="C2648"/>
      <c r="D2648"/>
      <c r="E2648"/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</row>
    <row r="2649" spans="1:17">
      <c r="A2649"/>
      <c r="B2649"/>
      <c r="C2649"/>
      <c r="D2649"/>
      <c r="E2649"/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</row>
    <row r="2650" spans="1:17">
      <c r="A2650"/>
      <c r="B2650"/>
      <c r="C2650"/>
      <c r="D2650"/>
      <c r="E2650"/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</row>
    <row r="2651" spans="1:17">
      <c r="A2651"/>
      <c r="B2651"/>
      <c r="C2651"/>
      <c r="D2651"/>
      <c r="E2651"/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</row>
    <row r="2652" spans="1:17">
      <c r="A2652"/>
      <c r="B2652"/>
      <c r="C2652"/>
      <c r="D2652"/>
      <c r="E2652"/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</row>
    <row r="2653" spans="1:17">
      <c r="A2653"/>
      <c r="B2653"/>
      <c r="C2653"/>
      <c r="D2653"/>
      <c r="E2653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</row>
    <row r="2654" spans="1:17">
      <c r="A2654"/>
      <c r="B2654"/>
      <c r="C2654"/>
      <c r="D2654"/>
      <c r="E2654"/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</row>
    <row r="2655" spans="1:17">
      <c r="A2655"/>
      <c r="B2655"/>
      <c r="C2655"/>
      <c r="D2655"/>
      <c r="E2655"/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</row>
    <row r="2656" spans="1:17">
      <c r="A2656"/>
      <c r="B2656"/>
      <c r="C2656"/>
      <c r="D2656"/>
      <c r="E2656"/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</row>
    <row r="2657" spans="1:17">
      <c r="A2657"/>
      <c r="B2657"/>
      <c r="C2657"/>
      <c r="D2657"/>
      <c r="E2657"/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</row>
    <row r="2658" spans="1:17">
      <c r="A2658"/>
      <c r="B2658"/>
      <c r="C2658"/>
      <c r="D2658"/>
      <c r="E2658"/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</row>
    <row r="2659" spans="1:17">
      <c r="A2659"/>
      <c r="B2659"/>
      <c r="C2659"/>
      <c r="D2659"/>
      <c r="E2659"/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</row>
    <row r="2660" spans="1:17">
      <c r="A2660"/>
      <c r="B2660"/>
      <c r="C2660"/>
      <c r="D2660"/>
      <c r="E2660"/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</row>
    <row r="2661" spans="1:17">
      <c r="A2661"/>
      <c r="B2661"/>
      <c r="C2661"/>
      <c r="D2661"/>
      <c r="E2661"/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</row>
    <row r="2662" spans="1:17">
      <c r="A2662"/>
      <c r="B2662"/>
      <c r="C2662"/>
      <c r="D2662"/>
      <c r="E2662"/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</row>
    <row r="2663" spans="1:17">
      <c r="A2663"/>
      <c r="B2663"/>
      <c r="C2663"/>
      <c r="D2663"/>
      <c r="E2663"/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</row>
    <row r="2664" spans="1:17">
      <c r="A2664"/>
      <c r="B2664"/>
      <c r="C2664"/>
      <c r="D2664"/>
      <c r="E2664"/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</row>
    <row r="2665" spans="1:17">
      <c r="A2665"/>
      <c r="B2665"/>
      <c r="C2665"/>
      <c r="D2665"/>
      <c r="E2665"/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</row>
    <row r="2666" spans="1:17">
      <c r="A2666"/>
      <c r="B2666"/>
      <c r="C2666"/>
      <c r="D2666"/>
      <c r="E2666"/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</row>
    <row r="2667" spans="1:17">
      <c r="A2667"/>
      <c r="B2667"/>
      <c r="C2667"/>
      <c r="D2667"/>
      <c r="E2667"/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</row>
    <row r="2668" spans="1:17">
      <c r="A2668"/>
      <c r="B2668"/>
      <c r="C2668"/>
      <c r="D2668"/>
      <c r="E2668"/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</row>
    <row r="2669" spans="1:17">
      <c r="A2669"/>
      <c r="B2669"/>
      <c r="C2669"/>
      <c r="D2669"/>
      <c r="E2669"/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</row>
    <row r="2670" spans="1:17">
      <c r="A2670"/>
      <c r="B2670"/>
      <c r="C2670"/>
      <c r="D2670"/>
      <c r="E2670"/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</row>
    <row r="2671" spans="1:17">
      <c r="A2671"/>
      <c r="B2671"/>
      <c r="C2671"/>
      <c r="D2671"/>
      <c r="E2671"/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</row>
    <row r="2672" spans="1:17">
      <c r="A2672"/>
      <c r="B2672"/>
      <c r="C2672"/>
      <c r="D2672"/>
      <c r="E2672"/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</row>
    <row r="2673" spans="1:17">
      <c r="A2673"/>
      <c r="B2673"/>
      <c r="C2673"/>
      <c r="D2673"/>
      <c r="E2673"/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</row>
    <row r="2674" spans="1:17">
      <c r="A2674"/>
      <c r="B2674"/>
      <c r="C2674"/>
      <c r="D2674"/>
      <c r="E2674"/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</row>
    <row r="2675" spans="1:17">
      <c r="A2675"/>
      <c r="B2675"/>
      <c r="C2675"/>
      <c r="D2675"/>
      <c r="E2675"/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</row>
    <row r="2676" spans="1:17">
      <c r="A2676"/>
      <c r="B2676"/>
      <c r="C2676"/>
      <c r="D2676"/>
      <c r="E2676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</row>
    <row r="2677" spans="1:17">
      <c r="A2677"/>
      <c r="B2677"/>
      <c r="C2677"/>
      <c r="D2677"/>
      <c r="E2677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</row>
    <row r="2678" spans="1:17">
      <c r="A2678"/>
      <c r="B2678"/>
      <c r="C2678"/>
      <c r="D2678"/>
      <c r="E2678"/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</row>
    <row r="2679" spans="1:17">
      <c r="A2679"/>
      <c r="B2679"/>
      <c r="C2679"/>
      <c r="D2679"/>
      <c r="E2679"/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</row>
    <row r="2680" spans="1:17">
      <c r="A2680"/>
      <c r="B2680"/>
      <c r="C2680"/>
      <c r="D2680"/>
      <c r="E2680"/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</row>
    <row r="2681" spans="1:17">
      <c r="A2681"/>
      <c r="B2681"/>
      <c r="C2681"/>
      <c r="D2681"/>
      <c r="E2681"/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</row>
    <row r="2682" spans="1:17">
      <c r="A2682"/>
      <c r="B2682"/>
      <c r="C2682"/>
      <c r="D2682"/>
      <c r="E2682"/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</row>
    <row r="2683" spans="1:17">
      <c r="A2683"/>
      <c r="B2683"/>
      <c r="C2683"/>
      <c r="D2683"/>
      <c r="E2683"/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</row>
    <row r="2684" spans="1:17">
      <c r="A2684"/>
      <c r="B2684"/>
      <c r="C2684"/>
      <c r="D2684"/>
      <c r="E2684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</row>
    <row r="2685" spans="1:17">
      <c r="A2685"/>
      <c r="B2685"/>
      <c r="C2685"/>
      <c r="D2685"/>
      <c r="E2685"/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</row>
    <row r="2686" spans="1:17">
      <c r="A2686"/>
      <c r="B2686"/>
      <c r="C2686"/>
      <c r="D2686"/>
      <c r="E2686"/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</row>
    <row r="2687" spans="1:17">
      <c r="A2687"/>
      <c r="B2687"/>
      <c r="C2687"/>
      <c r="D2687"/>
      <c r="E2687"/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</row>
    <row r="2688" spans="1:17">
      <c r="A2688"/>
      <c r="B2688"/>
      <c r="C2688"/>
      <c r="D2688"/>
      <c r="E2688"/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</row>
    <row r="2689" spans="1:17">
      <c r="A2689"/>
      <c r="B2689"/>
      <c r="C2689"/>
      <c r="D2689"/>
      <c r="E2689"/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</row>
    <row r="2690" spans="1:17">
      <c r="A2690"/>
      <c r="B2690"/>
      <c r="C2690"/>
      <c r="D2690"/>
      <c r="E2690"/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</row>
    <row r="2691" spans="1:17">
      <c r="A2691"/>
      <c r="B2691"/>
      <c r="C2691"/>
      <c r="D2691"/>
      <c r="E2691"/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</row>
    <row r="2692" spans="1:17">
      <c r="A2692"/>
      <c r="B2692"/>
      <c r="C2692"/>
      <c r="D2692"/>
      <c r="E2692"/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</row>
    <row r="2693" spans="1:17">
      <c r="A2693"/>
      <c r="B2693"/>
      <c r="C2693"/>
      <c r="D2693"/>
      <c r="E2693"/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</row>
    <row r="2694" spans="1:17">
      <c r="A2694"/>
      <c r="B2694"/>
      <c r="C2694"/>
      <c r="D2694"/>
      <c r="E2694"/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</row>
    <row r="2695" spans="1:17">
      <c r="A2695"/>
      <c r="B2695"/>
      <c r="C2695"/>
      <c r="D2695"/>
      <c r="E2695"/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</row>
    <row r="2696" spans="1:17">
      <c r="A2696"/>
      <c r="B2696"/>
      <c r="C2696"/>
      <c r="D2696"/>
      <c r="E2696"/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</row>
    <row r="2697" spans="1:17">
      <c r="A2697"/>
      <c r="B2697"/>
      <c r="C2697"/>
      <c r="D2697"/>
      <c r="E2697"/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</row>
    <row r="2698" spans="1:17">
      <c r="A2698"/>
      <c r="B2698"/>
      <c r="C2698"/>
      <c r="D2698"/>
      <c r="E2698"/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</row>
    <row r="2699" spans="1:17">
      <c r="A2699"/>
      <c r="B2699"/>
      <c r="C2699"/>
      <c r="D2699"/>
      <c r="E2699"/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</row>
    <row r="2700" spans="1:17">
      <c r="A2700"/>
      <c r="B2700"/>
      <c r="C2700"/>
      <c r="D2700"/>
      <c r="E2700"/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</row>
    <row r="2701" spans="1:17">
      <c r="A2701"/>
      <c r="B2701"/>
      <c r="C2701"/>
      <c r="D2701"/>
      <c r="E2701"/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</row>
    <row r="2702" spans="1:17">
      <c r="A2702"/>
      <c r="B2702"/>
      <c r="C2702"/>
      <c r="D2702"/>
      <c r="E2702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</row>
    <row r="2703" spans="1:17">
      <c r="A2703"/>
      <c r="B2703"/>
      <c r="C2703"/>
      <c r="D2703"/>
      <c r="E2703"/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</row>
    <row r="2704" spans="1:17">
      <c r="A2704"/>
      <c r="B2704"/>
      <c r="C2704"/>
      <c r="D2704"/>
      <c r="E2704"/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</row>
    <row r="2705" spans="1:17">
      <c r="A2705"/>
      <c r="B2705"/>
      <c r="C2705"/>
      <c r="D2705"/>
      <c r="E2705"/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</row>
    <row r="2706" spans="1:17">
      <c r="A2706"/>
      <c r="B2706"/>
      <c r="C2706"/>
      <c r="D2706"/>
      <c r="E2706"/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</row>
    <row r="2707" spans="1:17">
      <c r="A2707"/>
      <c r="B2707"/>
      <c r="C2707"/>
      <c r="D2707"/>
      <c r="E2707"/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</row>
    <row r="2708" spans="1:17">
      <c r="A2708"/>
      <c r="B2708"/>
      <c r="C2708"/>
      <c r="D2708"/>
      <c r="E2708"/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</row>
    <row r="2709" spans="1:17">
      <c r="A2709"/>
      <c r="B2709"/>
      <c r="C2709"/>
      <c r="D2709"/>
      <c r="E2709"/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</row>
    <row r="2710" spans="1:17">
      <c r="A2710"/>
      <c r="B2710"/>
      <c r="C2710"/>
      <c r="D2710"/>
      <c r="E2710"/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</row>
    <row r="2711" spans="1:17">
      <c r="A2711"/>
      <c r="B2711"/>
      <c r="C2711"/>
      <c r="D2711"/>
      <c r="E2711"/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</row>
    <row r="2712" spans="1:17">
      <c r="A2712"/>
      <c r="B2712"/>
      <c r="C2712"/>
      <c r="D2712"/>
      <c r="E2712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</row>
    <row r="2713" spans="1:17">
      <c r="A2713"/>
      <c r="B2713"/>
      <c r="C2713"/>
      <c r="D2713"/>
      <c r="E2713"/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</row>
    <row r="2714" spans="1:17">
      <c r="A2714"/>
      <c r="B2714"/>
      <c r="C2714"/>
      <c r="D2714"/>
      <c r="E2714"/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</row>
    <row r="2715" spans="1:17">
      <c r="A2715"/>
      <c r="B2715"/>
      <c r="C2715"/>
      <c r="D2715"/>
      <c r="E2715"/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</row>
    <row r="2716" spans="1:17">
      <c r="A2716"/>
      <c r="B2716"/>
      <c r="C2716"/>
      <c r="D2716"/>
      <c r="E2716"/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</row>
    <row r="2717" spans="1:17">
      <c r="A2717"/>
      <c r="B2717"/>
      <c r="C2717"/>
      <c r="D2717"/>
      <c r="E2717"/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</row>
    <row r="2718" spans="1:17">
      <c r="A2718"/>
      <c r="B2718"/>
      <c r="C2718"/>
      <c r="D2718"/>
      <c r="E2718"/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</row>
    <row r="2719" spans="1:17">
      <c r="A2719"/>
      <c r="B2719"/>
      <c r="C2719"/>
      <c r="D2719"/>
      <c r="E2719"/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</row>
    <row r="2720" spans="1:17">
      <c r="A2720"/>
      <c r="B2720"/>
      <c r="C2720"/>
      <c r="D2720"/>
      <c r="E2720"/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</row>
    <row r="2721" spans="1:17">
      <c r="A2721"/>
      <c r="B2721"/>
      <c r="C2721"/>
      <c r="D2721"/>
      <c r="E2721"/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</row>
    <row r="2722" spans="1:17">
      <c r="A2722"/>
      <c r="B2722"/>
      <c r="C2722"/>
      <c r="D2722"/>
      <c r="E2722"/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</row>
    <row r="2723" spans="1:17">
      <c r="A2723"/>
      <c r="B2723"/>
      <c r="C2723"/>
      <c r="D2723"/>
      <c r="E2723"/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</row>
    <row r="2724" spans="1:17">
      <c r="A2724"/>
      <c r="B2724"/>
      <c r="C2724"/>
      <c r="D2724"/>
      <c r="E2724"/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</row>
    <row r="2725" spans="1:17">
      <c r="A2725"/>
      <c r="B2725"/>
      <c r="C2725"/>
      <c r="D2725"/>
      <c r="E2725"/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</row>
    <row r="2726" spans="1:17">
      <c r="A2726"/>
      <c r="B2726"/>
      <c r="C2726"/>
      <c r="D2726"/>
      <c r="E2726"/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</row>
    <row r="2727" spans="1:17">
      <c r="A2727"/>
      <c r="B2727"/>
      <c r="C2727"/>
      <c r="D2727"/>
      <c r="E2727"/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</row>
    <row r="2728" spans="1:17">
      <c r="A2728"/>
      <c r="B2728"/>
      <c r="C2728"/>
      <c r="D2728"/>
      <c r="E2728"/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</row>
    <row r="2729" spans="1:17">
      <c r="A2729"/>
      <c r="B2729"/>
      <c r="C2729"/>
      <c r="D2729"/>
      <c r="E2729"/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</row>
    <row r="2730" spans="1:17">
      <c r="A2730"/>
      <c r="B2730"/>
      <c r="C2730"/>
      <c r="D2730"/>
      <c r="E2730"/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</row>
    <row r="2731" spans="1:17">
      <c r="A2731"/>
      <c r="B2731"/>
      <c r="C2731"/>
      <c r="D2731"/>
      <c r="E2731"/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</row>
    <row r="2732" spans="1:17">
      <c r="A2732"/>
      <c r="B2732"/>
      <c r="C2732"/>
      <c r="D2732"/>
      <c r="E2732"/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</row>
    <row r="2733" spans="1:17">
      <c r="A2733"/>
      <c r="B2733"/>
      <c r="C2733"/>
      <c r="D2733"/>
      <c r="E2733"/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</row>
    <row r="2734" spans="1:17">
      <c r="A2734"/>
      <c r="B2734"/>
      <c r="C2734"/>
      <c r="D2734"/>
      <c r="E2734"/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</row>
    <row r="2735" spans="1:17">
      <c r="A2735"/>
      <c r="B2735"/>
      <c r="C2735"/>
      <c r="D2735"/>
      <c r="E2735"/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</row>
    <row r="2736" spans="1:17">
      <c r="A2736"/>
      <c r="B2736"/>
      <c r="C2736"/>
      <c r="D2736"/>
      <c r="E2736"/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</row>
    <row r="2737" spans="1:17">
      <c r="A2737"/>
      <c r="B2737"/>
      <c r="C2737"/>
      <c r="D2737"/>
      <c r="E2737"/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</row>
    <row r="2738" spans="1:17">
      <c r="A2738"/>
      <c r="B2738"/>
      <c r="C2738"/>
      <c r="D2738"/>
      <c r="E2738"/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</row>
    <row r="2739" spans="1:17">
      <c r="A2739"/>
      <c r="B2739"/>
      <c r="C2739"/>
      <c r="D2739"/>
      <c r="E2739"/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</row>
    <row r="2740" spans="1:17">
      <c r="A2740"/>
      <c r="B2740"/>
      <c r="C2740"/>
      <c r="D2740"/>
      <c r="E2740"/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</row>
    <row r="2741" spans="1:17">
      <c r="A2741"/>
      <c r="B2741"/>
      <c r="C2741"/>
      <c r="D2741"/>
      <c r="E2741"/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</row>
    <row r="2742" spans="1:17">
      <c r="A2742"/>
      <c r="B2742"/>
      <c r="C2742"/>
      <c r="D2742"/>
      <c r="E2742"/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</row>
    <row r="2743" spans="1:17">
      <c r="A2743"/>
      <c r="B2743"/>
      <c r="C2743"/>
      <c r="D2743"/>
      <c r="E2743"/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</row>
    <row r="2744" spans="1:17">
      <c r="A2744"/>
      <c r="B2744"/>
      <c r="C2744"/>
      <c r="D2744"/>
      <c r="E2744"/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</row>
    <row r="2745" spans="1:17">
      <c r="A2745"/>
      <c r="B2745"/>
      <c r="C2745"/>
      <c r="D2745"/>
      <c r="E2745"/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</row>
    <row r="2746" spans="1:17">
      <c r="A2746"/>
      <c r="B2746"/>
      <c r="C2746"/>
      <c r="D2746"/>
      <c r="E2746"/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</row>
    <row r="2747" spans="1:17">
      <c r="A2747"/>
      <c r="B2747"/>
      <c r="C2747"/>
      <c r="D2747"/>
      <c r="E2747"/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</row>
    <row r="2748" spans="1:17">
      <c r="A2748"/>
      <c r="B2748"/>
      <c r="C2748"/>
      <c r="D2748"/>
      <c r="E2748"/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</row>
    <row r="2749" spans="1:17">
      <c r="A2749"/>
      <c r="B2749"/>
      <c r="C2749"/>
      <c r="D2749"/>
      <c r="E2749"/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</row>
    <row r="2750" spans="1:17">
      <c r="A2750"/>
      <c r="B2750"/>
      <c r="C2750"/>
      <c r="D2750"/>
      <c r="E2750"/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</row>
    <row r="2751" spans="1:17">
      <c r="A2751"/>
      <c r="B2751"/>
      <c r="C2751"/>
      <c r="D2751"/>
      <c r="E2751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</row>
    <row r="2752" spans="1:17">
      <c r="A2752"/>
      <c r="B2752"/>
      <c r="C2752"/>
      <c r="D2752"/>
      <c r="E2752"/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</row>
    <row r="2753" spans="1:17">
      <c r="A2753"/>
      <c r="B2753"/>
      <c r="C2753"/>
      <c r="D2753"/>
      <c r="E2753"/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</row>
    <row r="2754" spans="1:17">
      <c r="A2754"/>
      <c r="B2754"/>
      <c r="C2754"/>
      <c r="D2754"/>
      <c r="E2754"/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</row>
    <row r="2755" spans="1:17">
      <c r="A2755"/>
      <c r="B2755"/>
      <c r="C2755"/>
      <c r="D2755"/>
      <c r="E2755"/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</row>
    <row r="2756" spans="1:17">
      <c r="A2756"/>
      <c r="B2756"/>
      <c r="C2756"/>
      <c r="D2756"/>
      <c r="E2756"/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</row>
    <row r="2757" spans="1:17">
      <c r="A2757"/>
      <c r="B2757"/>
      <c r="C2757"/>
      <c r="D2757"/>
      <c r="E2757"/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</row>
    <row r="2758" spans="1:17">
      <c r="A2758"/>
      <c r="B2758"/>
      <c r="C2758"/>
      <c r="D2758"/>
      <c r="E2758"/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</row>
    <row r="2759" spans="1:17">
      <c r="A2759"/>
      <c r="B2759"/>
      <c r="C2759"/>
      <c r="D2759"/>
      <c r="E2759"/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</row>
    <row r="2760" spans="1:17">
      <c r="A2760"/>
      <c r="B2760"/>
      <c r="C2760"/>
      <c r="D2760"/>
      <c r="E2760"/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</row>
    <row r="2761" spans="1:17">
      <c r="A2761"/>
      <c r="B2761"/>
      <c r="C2761"/>
      <c r="D2761"/>
      <c r="E2761"/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</row>
    <row r="2762" spans="1:17">
      <c r="A2762"/>
      <c r="B2762"/>
      <c r="C2762"/>
      <c r="D2762"/>
      <c r="E2762"/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</row>
    <row r="2763" spans="1:17">
      <c r="A2763"/>
      <c r="B2763"/>
      <c r="C2763"/>
      <c r="D2763"/>
      <c r="E2763"/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</row>
    <row r="2764" spans="1:17">
      <c r="A2764"/>
      <c r="B2764"/>
      <c r="C2764"/>
      <c r="D2764"/>
      <c r="E2764"/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</row>
    <row r="2765" spans="1:17">
      <c r="A2765"/>
      <c r="B2765"/>
      <c r="C2765"/>
      <c r="D2765"/>
      <c r="E2765"/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</row>
    <row r="2766" spans="1:17">
      <c r="A2766"/>
      <c r="B2766"/>
      <c r="C2766"/>
      <c r="D2766"/>
      <c r="E2766"/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</row>
    <row r="2767" spans="1:17">
      <c r="A2767"/>
      <c r="B2767"/>
      <c r="C2767"/>
      <c r="D2767"/>
      <c r="E2767"/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</row>
    <row r="2768" spans="1:17">
      <c r="A2768"/>
      <c r="B2768"/>
      <c r="C2768"/>
      <c r="D2768"/>
      <c r="E2768"/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</row>
    <row r="2769" spans="1:17">
      <c r="A2769"/>
      <c r="B2769"/>
      <c r="C2769"/>
      <c r="D2769"/>
      <c r="E2769"/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</row>
    <row r="2770" spans="1:17">
      <c r="A2770"/>
      <c r="B2770"/>
      <c r="C2770"/>
      <c r="D2770"/>
      <c r="E2770"/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</row>
    <row r="2771" spans="1:17">
      <c r="A2771"/>
      <c r="B2771"/>
      <c r="C2771"/>
      <c r="D2771"/>
      <c r="E2771"/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</row>
    <row r="2772" spans="1:17">
      <c r="A2772"/>
      <c r="B2772"/>
      <c r="C2772"/>
      <c r="D2772"/>
      <c r="E2772"/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</row>
    <row r="2773" spans="1:17">
      <c r="A2773"/>
      <c r="B2773"/>
      <c r="C2773"/>
      <c r="D2773"/>
      <c r="E2773"/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</row>
    <row r="2774" spans="1:17">
      <c r="A2774"/>
      <c r="B2774"/>
      <c r="C2774"/>
      <c r="D2774"/>
      <c r="E2774"/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</row>
    <row r="2775" spans="1:17">
      <c r="A2775"/>
      <c r="B2775"/>
      <c r="C2775"/>
      <c r="D2775"/>
      <c r="E2775"/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</row>
    <row r="2776" spans="1:17">
      <c r="A2776"/>
      <c r="B2776"/>
      <c r="C2776"/>
      <c r="D2776"/>
      <c r="E2776"/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</row>
    <row r="2777" spans="1:17">
      <c r="A2777"/>
      <c r="B2777"/>
      <c r="C2777"/>
      <c r="D2777"/>
      <c r="E2777"/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</row>
    <row r="2778" spans="1:17">
      <c r="A2778"/>
      <c r="B2778"/>
      <c r="C2778"/>
      <c r="D2778"/>
      <c r="E2778"/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</row>
    <row r="2779" spans="1:17">
      <c r="A2779"/>
      <c r="B2779"/>
      <c r="C2779"/>
      <c r="D2779"/>
      <c r="E2779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</row>
    <row r="2780" spans="1:17">
      <c r="A2780"/>
      <c r="B2780"/>
      <c r="C2780"/>
      <c r="D2780"/>
      <c r="E2780"/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</row>
    <row r="2781" spans="1:17">
      <c r="A2781"/>
      <c r="B2781"/>
      <c r="C2781"/>
      <c r="D2781"/>
      <c r="E2781"/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</row>
    <row r="2782" spans="1:17">
      <c r="A2782"/>
      <c r="B2782"/>
      <c r="C2782"/>
      <c r="D2782"/>
      <c r="E2782"/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</row>
    <row r="2783" spans="1:17">
      <c r="A2783"/>
      <c r="B2783"/>
      <c r="C2783"/>
      <c r="D2783"/>
      <c r="E2783"/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</row>
    <row r="2784" spans="1:17">
      <c r="A2784"/>
      <c r="B2784"/>
      <c r="C2784"/>
      <c r="D2784"/>
      <c r="E2784"/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</row>
    <row r="2785" spans="1:17">
      <c r="A2785"/>
      <c r="B2785"/>
      <c r="C2785"/>
      <c r="D2785"/>
      <c r="E2785"/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</row>
    <row r="2786" spans="1:17">
      <c r="A2786"/>
      <c r="B2786"/>
      <c r="C2786"/>
      <c r="D2786"/>
      <c r="E2786"/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</row>
    <row r="2787" spans="1:17">
      <c r="A2787"/>
      <c r="B2787"/>
      <c r="C2787"/>
      <c r="D2787"/>
      <c r="E2787"/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</row>
    <row r="2788" spans="1:17">
      <c r="A2788"/>
      <c r="B2788"/>
      <c r="C2788"/>
      <c r="D2788"/>
      <c r="E2788"/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</row>
    <row r="2789" spans="1:17">
      <c r="A2789"/>
      <c r="B2789"/>
      <c r="C2789"/>
      <c r="D2789"/>
      <c r="E2789"/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</row>
    <row r="2790" spans="1:17">
      <c r="A2790"/>
      <c r="B2790"/>
      <c r="C2790"/>
      <c r="D2790"/>
      <c r="E2790"/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</row>
    <row r="2791" spans="1:17">
      <c r="A2791"/>
      <c r="B2791"/>
      <c r="C2791"/>
      <c r="D2791"/>
      <c r="E2791"/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</row>
    <row r="2792" spans="1:17">
      <c r="A2792"/>
      <c r="B2792"/>
      <c r="C2792"/>
      <c r="D2792"/>
      <c r="E2792"/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</row>
    <row r="2793" spans="1:17">
      <c r="A2793"/>
      <c r="B2793"/>
      <c r="C2793"/>
      <c r="D2793"/>
      <c r="E2793"/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</row>
    <row r="2794" spans="1:17">
      <c r="A2794"/>
      <c r="B2794"/>
      <c r="C2794"/>
      <c r="D2794"/>
      <c r="E2794"/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</row>
    <row r="2795" spans="1:17">
      <c r="A2795"/>
      <c r="B2795"/>
      <c r="C2795"/>
      <c r="D2795"/>
      <c r="E2795"/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</row>
    <row r="2796" spans="1:17">
      <c r="A2796"/>
      <c r="B2796"/>
      <c r="C2796"/>
      <c r="D2796"/>
      <c r="E2796"/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</row>
    <row r="2797" spans="1:17">
      <c r="A2797"/>
      <c r="B2797"/>
      <c r="C2797"/>
      <c r="D2797"/>
      <c r="E2797"/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</row>
    <row r="2798" spans="1:17">
      <c r="A2798"/>
      <c r="B2798"/>
      <c r="C2798"/>
      <c r="D2798"/>
      <c r="E2798"/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</row>
    <row r="2799" spans="1:17">
      <c r="A2799"/>
      <c r="B2799"/>
      <c r="C2799"/>
      <c r="D2799"/>
      <c r="E2799"/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</row>
    <row r="2800" spans="1:17">
      <c r="A2800"/>
      <c r="B2800"/>
      <c r="C2800"/>
      <c r="D2800"/>
      <c r="E2800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</row>
    <row r="2801" spans="1:17">
      <c r="A2801"/>
      <c r="B2801"/>
      <c r="C2801"/>
      <c r="D2801"/>
      <c r="E2801"/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</row>
    <row r="2802" spans="1:17">
      <c r="A2802"/>
      <c r="B2802"/>
      <c r="C2802"/>
      <c r="D2802"/>
      <c r="E2802"/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</row>
    <row r="2803" spans="1:17">
      <c r="A2803"/>
      <c r="B2803"/>
      <c r="C2803"/>
      <c r="D2803"/>
      <c r="E2803"/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</row>
    <row r="2804" spans="1:17">
      <c r="A2804"/>
      <c r="B2804"/>
      <c r="C2804"/>
      <c r="D2804"/>
      <c r="E2804"/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</row>
    <row r="2805" spans="1:17">
      <c r="A2805"/>
      <c r="B2805"/>
      <c r="C2805"/>
      <c r="D2805"/>
      <c r="E2805"/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</row>
    <row r="2806" spans="1:17">
      <c r="A2806"/>
      <c r="B2806"/>
      <c r="C2806"/>
      <c r="D2806"/>
      <c r="E2806"/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</row>
    <row r="2807" spans="1:17">
      <c r="A2807"/>
      <c r="B2807"/>
      <c r="C2807"/>
      <c r="D2807"/>
      <c r="E2807"/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</row>
    <row r="2808" spans="1:17">
      <c r="A2808"/>
      <c r="B2808"/>
      <c r="C2808"/>
      <c r="D2808"/>
      <c r="E2808"/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</row>
    <row r="2809" spans="1:17">
      <c r="A2809"/>
      <c r="B2809"/>
      <c r="C2809"/>
      <c r="D2809"/>
      <c r="E2809"/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</row>
    <row r="2810" spans="1:17">
      <c r="A2810"/>
      <c r="B2810"/>
      <c r="C2810"/>
      <c r="D2810"/>
      <c r="E2810"/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</row>
    <row r="2811" spans="1:17">
      <c r="A2811"/>
      <c r="B2811"/>
      <c r="C2811"/>
      <c r="D2811"/>
      <c r="E2811"/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</row>
    <row r="2812" spans="1:17">
      <c r="A2812"/>
      <c r="B2812"/>
      <c r="C2812"/>
      <c r="D2812"/>
      <c r="E2812"/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</row>
    <row r="2813" spans="1:17">
      <c r="A2813"/>
      <c r="B2813"/>
      <c r="C2813"/>
      <c r="D2813"/>
      <c r="E2813"/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</row>
    <row r="2814" spans="1:17">
      <c r="A2814"/>
      <c r="B2814"/>
      <c r="C2814"/>
      <c r="D2814"/>
      <c r="E2814"/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</row>
    <row r="2815" spans="1:17">
      <c r="A2815"/>
      <c r="B2815"/>
      <c r="C2815"/>
      <c r="D2815"/>
      <c r="E2815"/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</row>
    <row r="2816" spans="1:17">
      <c r="A2816"/>
      <c r="B2816"/>
      <c r="C2816"/>
      <c r="D2816"/>
      <c r="E2816"/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</row>
    <row r="2817" spans="1:17">
      <c r="A2817"/>
      <c r="B2817"/>
      <c r="C2817"/>
      <c r="D2817"/>
      <c r="E2817"/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</row>
    <row r="2818" spans="1:17">
      <c r="A2818"/>
      <c r="B2818"/>
      <c r="C2818"/>
      <c r="D2818"/>
      <c r="E2818"/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</row>
    <row r="2819" spans="1:17">
      <c r="A2819"/>
      <c r="B2819"/>
      <c r="C2819"/>
      <c r="D2819"/>
      <c r="E2819"/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</row>
    <row r="2820" spans="1:17">
      <c r="A2820"/>
      <c r="B2820"/>
      <c r="C2820"/>
      <c r="D2820"/>
      <c r="E2820"/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</row>
    <row r="2821" spans="1:17">
      <c r="A2821"/>
      <c r="B2821"/>
      <c r="C2821"/>
      <c r="D2821"/>
      <c r="E2821"/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</row>
    <row r="2822" spans="1:17">
      <c r="A2822"/>
      <c r="B2822"/>
      <c r="C2822"/>
      <c r="D2822"/>
      <c r="E2822"/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</row>
    <row r="2823" spans="1:17">
      <c r="A2823"/>
      <c r="B2823"/>
      <c r="C2823"/>
      <c r="D2823"/>
      <c r="E2823"/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</row>
    <row r="2824" spans="1:17">
      <c r="A2824"/>
      <c r="B2824"/>
      <c r="C2824"/>
      <c r="D2824"/>
      <c r="E2824"/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</row>
    <row r="2825" spans="1:17">
      <c r="A2825"/>
      <c r="B2825"/>
      <c r="C2825"/>
      <c r="D2825"/>
      <c r="E2825"/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</row>
    <row r="2826" spans="1:17">
      <c r="A2826"/>
      <c r="B2826"/>
      <c r="C2826"/>
      <c r="D2826"/>
      <c r="E2826"/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</row>
    <row r="2827" spans="1:17">
      <c r="A2827"/>
      <c r="B2827"/>
      <c r="C2827"/>
      <c r="D2827"/>
      <c r="E2827"/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</row>
    <row r="2828" spans="1:17">
      <c r="A2828"/>
      <c r="B2828"/>
      <c r="C2828"/>
      <c r="D2828"/>
      <c r="E2828"/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</row>
    <row r="2829" spans="1:17">
      <c r="A2829"/>
      <c r="B2829"/>
      <c r="C2829"/>
      <c r="D2829"/>
      <c r="E2829"/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</row>
    <row r="2830" spans="1:17">
      <c r="A2830"/>
      <c r="B2830"/>
      <c r="C2830"/>
      <c r="D2830"/>
      <c r="E2830"/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</row>
    <row r="2831" spans="1:17">
      <c r="A2831"/>
      <c r="B2831"/>
      <c r="C2831"/>
      <c r="D2831"/>
      <c r="E2831"/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</row>
    <row r="2832" spans="1:17">
      <c r="A2832"/>
      <c r="B2832"/>
      <c r="C2832"/>
      <c r="D2832"/>
      <c r="E2832"/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</row>
    <row r="2833" spans="1:17">
      <c r="A2833"/>
      <c r="B2833"/>
      <c r="C2833"/>
      <c r="D2833"/>
      <c r="E2833"/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</row>
    <row r="2834" spans="1:17">
      <c r="A2834"/>
      <c r="B2834"/>
      <c r="C2834"/>
      <c r="D2834"/>
      <c r="E2834"/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</row>
    <row r="2835" spans="1:17">
      <c r="A2835"/>
      <c r="B2835"/>
      <c r="C2835"/>
      <c r="D2835"/>
      <c r="E2835"/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</row>
    <row r="2836" spans="1:17">
      <c r="A2836"/>
      <c r="B2836"/>
      <c r="C2836"/>
      <c r="D2836"/>
      <c r="E2836"/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</row>
    <row r="2837" spans="1:17">
      <c r="A2837"/>
      <c r="B2837"/>
      <c r="C2837"/>
      <c r="D2837"/>
      <c r="E2837"/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</row>
    <row r="2838" spans="1:17">
      <c r="A2838"/>
      <c r="B2838"/>
      <c r="C2838"/>
      <c r="D2838"/>
      <c r="E2838"/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</row>
    <row r="2839" spans="1:17">
      <c r="A2839"/>
      <c r="B2839"/>
      <c r="C2839"/>
      <c r="D2839"/>
      <c r="E2839"/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</row>
    <row r="2840" spans="1:17">
      <c r="A2840"/>
      <c r="B2840"/>
      <c r="C2840"/>
      <c r="D2840"/>
      <c r="E2840"/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</row>
    <row r="2841" spans="1:17">
      <c r="A2841"/>
      <c r="B2841"/>
      <c r="C2841"/>
      <c r="D2841"/>
      <c r="E2841"/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</row>
    <row r="2842" spans="1:17">
      <c r="A2842"/>
      <c r="B2842"/>
      <c r="C2842"/>
      <c r="D2842"/>
      <c r="E2842"/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</row>
    <row r="2843" spans="1:17">
      <c r="A2843"/>
      <c r="B2843"/>
      <c r="C2843"/>
      <c r="D2843"/>
      <c r="E2843"/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</row>
    <row r="2844" spans="1:17">
      <c r="A2844"/>
      <c r="B2844"/>
      <c r="C2844"/>
      <c r="D2844"/>
      <c r="E2844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</row>
    <row r="2845" spans="1:17">
      <c r="A2845"/>
      <c r="B2845"/>
      <c r="C2845"/>
      <c r="D2845"/>
      <c r="E2845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</row>
    <row r="2846" spans="1:17">
      <c r="A2846"/>
      <c r="B2846"/>
      <c r="C2846"/>
      <c r="D2846"/>
      <c r="E2846"/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</row>
    <row r="2847" spans="1:17">
      <c r="A2847"/>
      <c r="B2847"/>
      <c r="C2847"/>
      <c r="D2847"/>
      <c r="E2847"/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</row>
    <row r="2848" spans="1:17">
      <c r="A2848"/>
      <c r="B2848"/>
      <c r="C2848"/>
      <c r="D2848"/>
      <c r="E2848"/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</row>
    <row r="2849" spans="1:17">
      <c r="A2849"/>
      <c r="B2849"/>
      <c r="C2849"/>
      <c r="D2849"/>
      <c r="E2849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</row>
    <row r="2850" spans="1:17">
      <c r="A2850"/>
      <c r="B2850"/>
      <c r="C2850"/>
      <c r="D2850"/>
      <c r="E2850"/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</row>
    <row r="2851" spans="1:17">
      <c r="A2851"/>
      <c r="B2851"/>
      <c r="C2851"/>
      <c r="D2851"/>
      <c r="E2851"/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</row>
    <row r="2852" spans="1:17">
      <c r="A2852"/>
      <c r="B2852"/>
      <c r="C2852"/>
      <c r="D2852"/>
      <c r="E2852"/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</row>
    <row r="2853" spans="1:17">
      <c r="A2853"/>
      <c r="B2853"/>
      <c r="C2853"/>
      <c r="D2853"/>
      <c r="E2853"/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</row>
    <row r="2854" spans="1:17">
      <c r="A2854"/>
      <c r="B2854"/>
      <c r="C2854"/>
      <c r="D2854"/>
      <c r="E2854"/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</row>
    <row r="2855" spans="1:17">
      <c r="A2855"/>
      <c r="B2855"/>
      <c r="C2855"/>
      <c r="D2855"/>
      <c r="E2855"/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</row>
    <row r="2856" spans="1:17">
      <c r="A2856"/>
      <c r="B2856"/>
      <c r="C2856"/>
      <c r="D2856"/>
      <c r="E2856"/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</row>
    <row r="2857" spans="1:17">
      <c r="A2857"/>
      <c r="B2857"/>
      <c r="C2857"/>
      <c r="D2857"/>
      <c r="E2857"/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</row>
    <row r="2858" spans="1:17">
      <c r="A2858"/>
      <c r="B2858"/>
      <c r="C2858"/>
      <c r="D2858"/>
      <c r="E2858"/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</row>
    <row r="2859" spans="1:17">
      <c r="A2859"/>
      <c r="B2859"/>
      <c r="C2859"/>
      <c r="D2859"/>
      <c r="E2859"/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</row>
    <row r="2860" spans="1:17">
      <c r="A2860"/>
      <c r="B2860"/>
      <c r="C2860"/>
      <c r="D2860"/>
      <c r="E2860"/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</row>
    <row r="2861" spans="1:17">
      <c r="A2861"/>
      <c r="B2861"/>
      <c r="C2861"/>
      <c r="D2861"/>
      <c r="E2861"/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</row>
    <row r="2862" spans="1:17">
      <c r="A2862"/>
      <c r="B2862"/>
      <c r="C2862"/>
      <c r="D2862"/>
      <c r="E2862"/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</row>
    <row r="2863" spans="1:17">
      <c r="A2863"/>
      <c r="B2863"/>
      <c r="C2863"/>
      <c r="D2863"/>
      <c r="E2863"/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</row>
    <row r="2864" spans="1:17">
      <c r="A2864"/>
      <c r="B2864"/>
      <c r="C2864"/>
      <c r="D2864"/>
      <c r="E2864"/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</row>
    <row r="2865" spans="1:17">
      <c r="A2865"/>
      <c r="B2865"/>
      <c r="C2865"/>
      <c r="D2865"/>
      <c r="E2865"/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</row>
    <row r="2866" spans="1:17">
      <c r="A2866"/>
      <c r="B2866"/>
      <c r="C2866"/>
      <c r="D2866"/>
      <c r="E2866"/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</row>
    <row r="2867" spans="1:17">
      <c r="A2867"/>
      <c r="B2867"/>
      <c r="C2867"/>
      <c r="D2867"/>
      <c r="E2867"/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</row>
    <row r="2868" spans="1:17">
      <c r="A2868"/>
      <c r="B2868"/>
      <c r="C2868"/>
      <c r="D2868"/>
      <c r="E2868"/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</row>
    <row r="2869" spans="1:17">
      <c r="A2869"/>
      <c r="B2869"/>
      <c r="C2869"/>
      <c r="D2869"/>
      <c r="E2869"/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</row>
    <row r="2870" spans="1:17">
      <c r="A2870"/>
      <c r="B2870"/>
      <c r="C2870"/>
      <c r="D2870"/>
      <c r="E2870"/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</row>
    <row r="2871" spans="1:17">
      <c r="A2871"/>
      <c r="B2871"/>
      <c r="C2871"/>
      <c r="D2871"/>
      <c r="E2871"/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</row>
    <row r="2872" spans="1:17">
      <c r="A2872"/>
      <c r="B2872"/>
      <c r="C2872"/>
      <c r="D2872"/>
      <c r="E2872"/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</row>
    <row r="2873" spans="1:17">
      <c r="A2873"/>
      <c r="B2873"/>
      <c r="C2873"/>
      <c r="D2873"/>
      <c r="E2873"/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</row>
    <row r="2874" spans="1:17">
      <c r="A2874"/>
      <c r="B2874"/>
      <c r="C2874"/>
      <c r="D2874"/>
      <c r="E2874"/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</row>
    <row r="2875" spans="1:17">
      <c r="A2875"/>
      <c r="B2875"/>
      <c r="C2875"/>
      <c r="D2875"/>
      <c r="E2875"/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</row>
    <row r="2876" spans="1:17">
      <c r="A2876"/>
      <c r="B2876"/>
      <c r="C2876"/>
      <c r="D2876"/>
      <c r="E2876"/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</row>
    <row r="2877" spans="1:17">
      <c r="A2877"/>
      <c r="B2877"/>
      <c r="C2877"/>
      <c r="D2877"/>
      <c r="E2877"/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</row>
    <row r="2878" spans="1:17">
      <c r="A2878"/>
      <c r="B2878"/>
      <c r="C2878"/>
      <c r="D2878"/>
      <c r="E2878"/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</row>
    <row r="2879" spans="1:17">
      <c r="A2879"/>
      <c r="B2879"/>
      <c r="C2879"/>
      <c r="D2879"/>
      <c r="E2879"/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</row>
    <row r="2880" spans="1:17">
      <c r="A2880"/>
      <c r="B2880"/>
      <c r="C2880"/>
      <c r="D2880"/>
      <c r="E2880"/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</row>
    <row r="2881" spans="1:17">
      <c r="A2881"/>
      <c r="B2881"/>
      <c r="C2881"/>
      <c r="D2881"/>
      <c r="E2881"/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</row>
    <row r="2882" spans="1:17">
      <c r="A2882"/>
      <c r="B2882"/>
      <c r="C2882"/>
      <c r="D2882"/>
      <c r="E2882"/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</row>
    <row r="2883" spans="1:17">
      <c r="A2883"/>
      <c r="B2883"/>
      <c r="C2883"/>
      <c r="D2883"/>
      <c r="E2883"/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</row>
    <row r="2884" spans="1:17">
      <c r="A2884"/>
      <c r="B2884"/>
      <c r="C2884"/>
      <c r="D2884"/>
      <c r="E2884"/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</row>
    <row r="2885" spans="1:17">
      <c r="A2885"/>
      <c r="B2885"/>
      <c r="C2885"/>
      <c r="D2885"/>
      <c r="E2885"/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</row>
    <row r="2886" spans="1:17">
      <c r="A2886"/>
      <c r="B2886"/>
      <c r="C2886"/>
      <c r="D2886"/>
      <c r="E2886"/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</row>
    <row r="2887" spans="1:17">
      <c r="A2887"/>
      <c r="B2887"/>
      <c r="C2887"/>
      <c r="D2887"/>
      <c r="E2887"/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</row>
    <row r="2888" spans="1:17">
      <c r="A2888"/>
      <c r="B2888"/>
      <c r="C2888"/>
      <c r="D2888"/>
      <c r="E2888"/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</row>
    <row r="2889" spans="1:17">
      <c r="A2889"/>
      <c r="B2889"/>
      <c r="C2889"/>
      <c r="D2889"/>
      <c r="E2889"/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</row>
    <row r="2890" spans="1:17">
      <c r="A2890"/>
      <c r="B2890"/>
      <c r="C2890"/>
      <c r="D2890"/>
      <c r="E2890"/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</row>
    <row r="2891" spans="1:17">
      <c r="A2891"/>
      <c r="B2891"/>
      <c r="C2891"/>
      <c r="D2891"/>
      <c r="E2891"/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</row>
    <row r="2892" spans="1:17">
      <c r="A2892"/>
      <c r="B2892"/>
      <c r="C2892"/>
      <c r="D2892"/>
      <c r="E2892"/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</row>
    <row r="2893" spans="1:17">
      <c r="A2893"/>
      <c r="B2893"/>
      <c r="C2893"/>
      <c r="D2893"/>
      <c r="E2893"/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</row>
    <row r="2894" spans="1:17">
      <c r="A2894"/>
      <c r="B2894"/>
      <c r="C2894"/>
      <c r="D2894"/>
      <c r="E2894"/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</row>
    <row r="2895" spans="1:17">
      <c r="A2895"/>
      <c r="B2895"/>
      <c r="C2895"/>
      <c r="D2895"/>
      <c r="E2895"/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</row>
    <row r="2896" spans="1:17">
      <c r="A2896"/>
      <c r="B2896"/>
      <c r="C2896"/>
      <c r="D2896"/>
      <c r="E2896"/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</row>
    <row r="2897" spans="1:17">
      <c r="A2897"/>
      <c r="B2897"/>
      <c r="C2897"/>
      <c r="D2897"/>
      <c r="E2897"/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</row>
    <row r="2898" spans="1:17">
      <c r="A2898"/>
      <c r="B2898"/>
      <c r="C2898"/>
      <c r="D2898"/>
      <c r="E289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</row>
    <row r="2899" spans="1:17">
      <c r="A2899"/>
      <c r="B2899"/>
      <c r="C2899"/>
      <c r="D2899"/>
      <c r="E2899"/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</row>
    <row r="2900" spans="1:17">
      <c r="A2900"/>
      <c r="B2900"/>
      <c r="C2900"/>
      <c r="D2900"/>
      <c r="E2900"/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</row>
    <row r="2901" spans="1:17">
      <c r="A2901"/>
      <c r="B2901"/>
      <c r="C2901"/>
      <c r="D2901"/>
      <c r="E2901"/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</row>
    <row r="2902" spans="1:17">
      <c r="A2902"/>
      <c r="B2902"/>
      <c r="C2902"/>
      <c r="D2902"/>
      <c r="E2902"/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</row>
    <row r="2903" spans="1:17">
      <c r="A2903"/>
      <c r="B2903"/>
      <c r="C2903"/>
      <c r="D2903"/>
      <c r="E2903"/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</row>
    <row r="2904" spans="1:17">
      <c r="A2904"/>
      <c r="B2904"/>
      <c r="C2904"/>
      <c r="D2904"/>
      <c r="E2904"/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</row>
    <row r="2905" spans="1:17">
      <c r="A2905"/>
      <c r="B2905"/>
      <c r="C2905"/>
      <c r="D2905"/>
      <c r="E2905"/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</row>
    <row r="2906" spans="1:17">
      <c r="A2906"/>
      <c r="B2906"/>
      <c r="C2906"/>
      <c r="D2906"/>
      <c r="E2906"/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</row>
    <row r="2907" spans="1:17">
      <c r="A2907"/>
      <c r="B2907"/>
      <c r="C2907"/>
      <c r="D2907"/>
      <c r="E2907"/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</row>
    <row r="2908" spans="1:17">
      <c r="A2908"/>
      <c r="B2908"/>
      <c r="C2908"/>
      <c r="D2908"/>
      <c r="E2908"/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</row>
    <row r="2909" spans="1:17">
      <c r="A2909"/>
      <c r="B2909"/>
      <c r="C2909"/>
      <c r="D2909"/>
      <c r="E2909"/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</row>
    <row r="2910" spans="1:17">
      <c r="A2910"/>
      <c r="B2910"/>
      <c r="C2910"/>
      <c r="D2910"/>
      <c r="E2910"/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</row>
    <row r="2911" spans="1:17">
      <c r="A2911"/>
      <c r="B2911"/>
      <c r="C2911"/>
      <c r="D2911"/>
      <c r="E2911"/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</row>
    <row r="2912" spans="1:17">
      <c r="A2912"/>
      <c r="B2912"/>
      <c r="C2912"/>
      <c r="D2912"/>
      <c r="E2912"/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</row>
    <row r="2913" spans="1:17">
      <c r="A2913"/>
      <c r="B2913"/>
      <c r="C2913"/>
      <c r="D2913"/>
      <c r="E2913"/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</row>
    <row r="2914" spans="1:17">
      <c r="A2914"/>
      <c r="B2914"/>
      <c r="C2914"/>
      <c r="D2914"/>
      <c r="E2914"/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</row>
    <row r="2915" spans="1:17">
      <c r="A2915"/>
      <c r="B2915"/>
      <c r="C2915"/>
      <c r="D2915"/>
      <c r="E2915"/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</row>
    <row r="2916" spans="1:17">
      <c r="A2916"/>
      <c r="B2916"/>
      <c r="C2916"/>
      <c r="D2916"/>
      <c r="E2916"/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</row>
    <row r="2917" spans="1:17">
      <c r="A2917"/>
      <c r="B2917"/>
      <c r="C2917"/>
      <c r="D2917"/>
      <c r="E2917"/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</row>
    <row r="2918" spans="1:17">
      <c r="A2918"/>
      <c r="B2918"/>
      <c r="C2918"/>
      <c r="D2918"/>
      <c r="E291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</row>
    <row r="2919" spans="1:17">
      <c r="A2919"/>
      <c r="B2919"/>
      <c r="C2919"/>
      <c r="D2919"/>
      <c r="E2919"/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</row>
    <row r="2920" spans="1:17">
      <c r="A2920"/>
      <c r="B2920"/>
      <c r="C2920"/>
      <c r="D2920"/>
      <c r="E2920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</row>
    <row r="2921" spans="1:17">
      <c r="A2921"/>
      <c r="B2921"/>
      <c r="C2921"/>
      <c r="D2921"/>
      <c r="E2921"/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</row>
    <row r="2922" spans="1:17">
      <c r="A2922"/>
      <c r="B2922"/>
      <c r="C2922"/>
      <c r="D2922"/>
      <c r="E2922"/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</row>
    <row r="2923" spans="1:17">
      <c r="A2923"/>
      <c r="B2923"/>
      <c r="C2923"/>
      <c r="D2923"/>
      <c r="E2923"/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</row>
    <row r="2924" spans="1:17">
      <c r="A2924"/>
      <c r="B2924"/>
      <c r="C2924"/>
      <c r="D2924"/>
      <c r="E2924"/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</row>
    <row r="2925" spans="1:17">
      <c r="A2925"/>
      <c r="B2925"/>
      <c r="C2925"/>
      <c r="D2925"/>
      <c r="E2925"/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</row>
    <row r="2926" spans="1:17">
      <c r="A2926"/>
      <c r="B2926"/>
      <c r="C2926"/>
      <c r="D2926"/>
      <c r="E2926"/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</row>
    <row r="2927" spans="1:17">
      <c r="A2927"/>
      <c r="B2927"/>
      <c r="C2927"/>
      <c r="D2927"/>
      <c r="E2927"/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</row>
    <row r="2928" spans="1:17">
      <c r="A2928"/>
      <c r="B2928"/>
      <c r="C2928"/>
      <c r="D2928"/>
      <c r="E2928"/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</row>
    <row r="2929" spans="1:17">
      <c r="A2929"/>
      <c r="B2929"/>
      <c r="C2929"/>
      <c r="D2929"/>
      <c r="E2929"/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</row>
    <row r="2930" spans="1:17">
      <c r="A2930"/>
      <c r="B2930"/>
      <c r="C2930"/>
      <c r="D2930"/>
      <c r="E2930"/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</row>
    <row r="2931" spans="1:17">
      <c r="A2931"/>
      <c r="B2931"/>
      <c r="C2931"/>
      <c r="D2931"/>
      <c r="E2931"/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</row>
    <row r="2932" spans="1:17">
      <c r="A2932"/>
      <c r="B2932"/>
      <c r="C2932"/>
      <c r="D2932"/>
      <c r="E2932"/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</row>
    <row r="2933" spans="1:17">
      <c r="A2933"/>
      <c r="B2933"/>
      <c r="C2933"/>
      <c r="D2933"/>
      <c r="E2933"/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</row>
    <row r="2934" spans="1:17">
      <c r="A2934"/>
      <c r="B2934"/>
      <c r="C2934"/>
      <c r="D2934"/>
      <c r="E2934"/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</row>
    <row r="2935" spans="1:17">
      <c r="A2935"/>
      <c r="B2935"/>
      <c r="C2935"/>
      <c r="D2935"/>
      <c r="E2935"/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</row>
    <row r="2936" spans="1:17">
      <c r="A2936"/>
      <c r="B2936"/>
      <c r="C2936"/>
      <c r="D2936"/>
      <c r="E2936"/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</row>
    <row r="2937" spans="1:17">
      <c r="A2937"/>
      <c r="B2937"/>
      <c r="C2937"/>
      <c r="D2937"/>
      <c r="E2937"/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</row>
    <row r="2938" spans="1:17">
      <c r="A2938"/>
      <c r="B2938"/>
      <c r="C2938"/>
      <c r="D2938"/>
      <c r="E2938"/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</row>
    <row r="2939" spans="1:17">
      <c r="A2939"/>
      <c r="B2939"/>
      <c r="C2939"/>
      <c r="D2939"/>
      <c r="E2939"/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</row>
    <row r="2940" spans="1:17">
      <c r="A2940"/>
      <c r="B2940"/>
      <c r="C2940"/>
      <c r="D2940"/>
      <c r="E2940"/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</row>
    <row r="2941" spans="1:17">
      <c r="A2941"/>
      <c r="B2941"/>
      <c r="C2941"/>
      <c r="D2941"/>
      <c r="E2941"/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</row>
    <row r="2942" spans="1:17">
      <c r="A2942"/>
      <c r="B2942"/>
      <c r="C2942"/>
      <c r="D2942"/>
      <c r="E2942"/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</row>
    <row r="2943" spans="1:17">
      <c r="A2943"/>
      <c r="B2943"/>
      <c r="C2943"/>
      <c r="D2943"/>
      <c r="E2943"/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</row>
    <row r="2944" spans="1:17">
      <c r="A2944"/>
      <c r="B2944"/>
      <c r="C2944"/>
      <c r="D2944"/>
      <c r="E2944"/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</row>
    <row r="2945" spans="1:17">
      <c r="A2945"/>
      <c r="B2945"/>
      <c r="C2945"/>
      <c r="D2945"/>
      <c r="E2945"/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</row>
    <row r="2946" spans="1:17">
      <c r="A2946"/>
      <c r="B2946"/>
      <c r="C2946"/>
      <c r="D2946"/>
      <c r="E2946"/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</row>
    <row r="2947" spans="1:17">
      <c r="A2947"/>
      <c r="B2947"/>
      <c r="C2947"/>
      <c r="D2947"/>
      <c r="E2947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</row>
    <row r="2948" spans="1:17">
      <c r="A2948"/>
      <c r="B2948"/>
      <c r="C2948"/>
      <c r="D2948"/>
      <c r="E2948"/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</row>
    <row r="2949" spans="1:17">
      <c r="A2949"/>
      <c r="B2949"/>
      <c r="C2949"/>
      <c r="D2949"/>
      <c r="E2949"/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</row>
    <row r="2950" spans="1:17">
      <c r="A2950"/>
      <c r="B2950"/>
      <c r="C2950"/>
      <c r="D2950"/>
      <c r="E2950"/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</row>
    <row r="2951" spans="1:17">
      <c r="A2951"/>
      <c r="B2951"/>
      <c r="C2951"/>
      <c r="D2951"/>
      <c r="E2951"/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</row>
    <row r="2952" spans="1:17">
      <c r="A2952"/>
      <c r="B2952"/>
      <c r="C2952"/>
      <c r="D2952"/>
      <c r="E2952"/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</row>
    <row r="2953" spans="1:17">
      <c r="A2953"/>
      <c r="B2953"/>
      <c r="C2953"/>
      <c r="D2953"/>
      <c r="E2953"/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</row>
    <row r="2954" spans="1:17">
      <c r="A2954"/>
      <c r="B2954"/>
      <c r="C2954"/>
      <c r="D2954"/>
      <c r="E2954"/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</row>
    <row r="2955" spans="1:17">
      <c r="A2955"/>
      <c r="B2955"/>
      <c r="C2955"/>
      <c r="D2955"/>
      <c r="E2955"/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</row>
    <row r="2956" spans="1:17">
      <c r="A2956"/>
      <c r="B2956"/>
      <c r="C2956"/>
      <c r="D2956"/>
      <c r="E2956"/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</row>
    <row r="2957" spans="1:17">
      <c r="A2957"/>
      <c r="B2957"/>
      <c r="C2957"/>
      <c r="D2957"/>
      <c r="E2957"/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</row>
    <row r="2958" spans="1:17">
      <c r="A2958"/>
      <c r="B2958"/>
      <c r="C2958"/>
      <c r="D2958"/>
      <c r="E2958"/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</row>
    <row r="2959" spans="1:17">
      <c r="A2959"/>
      <c r="B2959"/>
      <c r="C2959"/>
      <c r="D2959"/>
      <c r="E2959"/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</row>
    <row r="2960" spans="1:17">
      <c r="A2960"/>
      <c r="B2960"/>
      <c r="C2960"/>
      <c r="D2960"/>
      <c r="E2960"/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</row>
    <row r="2961" spans="1:17">
      <c r="A2961"/>
      <c r="B2961"/>
      <c r="C2961"/>
      <c r="D2961"/>
      <c r="E2961"/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</row>
    <row r="2962" spans="1:17">
      <c r="A2962"/>
      <c r="B2962"/>
      <c r="C2962"/>
      <c r="D2962"/>
      <c r="E2962"/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</row>
    <row r="2963" spans="1:17">
      <c r="A2963"/>
      <c r="B2963"/>
      <c r="C2963"/>
      <c r="D2963"/>
      <c r="E2963"/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</row>
    <row r="2964" spans="1:17">
      <c r="A2964"/>
      <c r="B2964"/>
      <c r="C2964"/>
      <c r="D2964"/>
      <c r="E2964"/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</row>
    <row r="2965" spans="1:17">
      <c r="A2965"/>
      <c r="B2965"/>
      <c r="C2965"/>
      <c r="D2965"/>
      <c r="E2965"/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</row>
    <row r="2966" spans="1:17">
      <c r="A2966"/>
      <c r="B2966"/>
      <c r="C2966"/>
      <c r="D2966"/>
      <c r="E2966"/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</row>
    <row r="2967" spans="1:17">
      <c r="A2967"/>
      <c r="B2967"/>
      <c r="C2967"/>
      <c r="D2967"/>
      <c r="E2967"/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</row>
    <row r="2968" spans="1:17">
      <c r="A2968"/>
      <c r="B2968"/>
      <c r="C2968"/>
      <c r="D2968"/>
      <c r="E2968"/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</row>
    <row r="2969" spans="1:17">
      <c r="A2969"/>
      <c r="B2969"/>
      <c r="C2969"/>
      <c r="D2969"/>
      <c r="E2969"/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</row>
    <row r="2970" spans="1:17">
      <c r="A2970"/>
      <c r="B2970"/>
      <c r="C2970"/>
      <c r="D2970"/>
      <c r="E2970"/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</row>
    <row r="2971" spans="1:17">
      <c r="A2971"/>
      <c r="B2971"/>
      <c r="C2971"/>
      <c r="D2971"/>
      <c r="E2971"/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</row>
    <row r="2972" spans="1:17">
      <c r="A2972"/>
      <c r="B2972"/>
      <c r="C2972"/>
      <c r="D2972"/>
      <c r="E2972"/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</row>
    <row r="2973" spans="1:17">
      <c r="A2973"/>
      <c r="B2973"/>
      <c r="C2973"/>
      <c r="D2973"/>
      <c r="E2973"/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</row>
    <row r="2974" spans="1:17">
      <c r="A2974"/>
      <c r="B2974"/>
      <c r="C2974"/>
      <c r="D2974"/>
      <c r="E2974"/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</row>
    <row r="2975" spans="1:17">
      <c r="A2975"/>
      <c r="B2975"/>
      <c r="C2975"/>
      <c r="D2975"/>
      <c r="E2975"/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</row>
    <row r="2976" spans="1:17">
      <c r="A2976"/>
      <c r="B2976"/>
      <c r="C2976"/>
      <c r="D2976"/>
      <c r="E2976"/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</row>
    <row r="2977" spans="1:17">
      <c r="A2977"/>
      <c r="B2977"/>
      <c r="C2977"/>
      <c r="D2977"/>
      <c r="E2977"/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</row>
    <row r="2978" spans="1:17">
      <c r="A2978"/>
      <c r="B2978"/>
      <c r="C2978"/>
      <c r="D2978"/>
      <c r="E2978"/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</row>
    <row r="2979" spans="1:17">
      <c r="A2979"/>
      <c r="B2979"/>
      <c r="C2979"/>
      <c r="D2979"/>
      <c r="E2979"/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</row>
    <row r="2980" spans="1:17">
      <c r="A2980"/>
      <c r="B2980"/>
      <c r="C2980"/>
      <c r="D2980"/>
      <c r="E2980"/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</row>
    <row r="2981" spans="1:17">
      <c r="A2981"/>
      <c r="B2981"/>
      <c r="C2981"/>
      <c r="D2981"/>
      <c r="E2981"/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</row>
    <row r="2982" spans="1:17">
      <c r="A2982"/>
      <c r="B2982"/>
      <c r="C2982"/>
      <c r="D2982"/>
      <c r="E2982"/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</row>
    <row r="2983" spans="1:17">
      <c r="A2983"/>
      <c r="B2983"/>
      <c r="C2983"/>
      <c r="D2983"/>
      <c r="E2983"/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</row>
    <row r="2984" spans="1:17">
      <c r="A2984"/>
      <c r="B2984"/>
      <c r="C2984"/>
      <c r="D2984"/>
      <c r="E2984"/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</row>
    <row r="2985" spans="1:17">
      <c r="A2985"/>
      <c r="B2985"/>
      <c r="C2985"/>
      <c r="D2985"/>
      <c r="E2985"/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</row>
    <row r="2986" spans="1:17">
      <c r="A2986"/>
      <c r="B2986"/>
      <c r="C2986"/>
      <c r="D2986"/>
      <c r="E2986"/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</row>
    <row r="2987" spans="1:17">
      <c r="A2987"/>
      <c r="B2987"/>
      <c r="C2987"/>
      <c r="D2987"/>
      <c r="E2987"/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</row>
    <row r="2988" spans="1:17">
      <c r="A2988"/>
      <c r="B2988"/>
      <c r="C2988"/>
      <c r="D2988"/>
      <c r="E2988"/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</row>
    <row r="2989" spans="1:17">
      <c r="A2989"/>
      <c r="B2989"/>
      <c r="C2989"/>
      <c r="D2989"/>
      <c r="E2989"/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</row>
    <row r="2990" spans="1:17">
      <c r="A2990"/>
      <c r="B2990"/>
      <c r="C2990"/>
      <c r="D2990"/>
      <c r="E2990"/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</row>
    <row r="2991" spans="1:17">
      <c r="A2991"/>
      <c r="B2991"/>
      <c r="C2991"/>
      <c r="D2991"/>
      <c r="E2991"/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</row>
    <row r="2992" spans="1:17">
      <c r="A2992"/>
      <c r="B2992"/>
      <c r="C2992"/>
      <c r="D2992"/>
      <c r="E2992"/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</row>
    <row r="2993" spans="1:17">
      <c r="A2993"/>
      <c r="B2993"/>
      <c r="C2993"/>
      <c r="D2993"/>
      <c r="E2993"/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</row>
    <row r="2994" spans="1:17">
      <c r="A2994"/>
      <c r="B2994"/>
      <c r="C2994"/>
      <c r="D2994"/>
      <c r="E2994"/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</row>
    <row r="2995" spans="1:17">
      <c r="A2995"/>
      <c r="B2995"/>
      <c r="C2995"/>
      <c r="D2995"/>
      <c r="E2995"/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</row>
    <row r="2996" spans="1:17">
      <c r="A2996"/>
      <c r="B2996"/>
      <c r="C2996"/>
      <c r="D2996"/>
      <c r="E2996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</row>
    <row r="2997" spans="1:17">
      <c r="A2997"/>
      <c r="B2997"/>
      <c r="C2997"/>
      <c r="D2997"/>
      <c r="E2997"/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</row>
    <row r="2998" spans="1:17">
      <c r="A2998"/>
      <c r="B2998"/>
      <c r="C2998"/>
      <c r="D2998"/>
      <c r="E2998"/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</row>
    <row r="2999" spans="1:17">
      <c r="A2999"/>
      <c r="B2999"/>
      <c r="C2999"/>
      <c r="D2999"/>
      <c r="E2999"/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</row>
    <row r="3000" spans="1:17">
      <c r="A3000"/>
      <c r="B3000"/>
      <c r="C3000"/>
      <c r="D3000"/>
      <c r="E3000"/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</row>
    <row r="3001" spans="1:17">
      <c r="A3001"/>
      <c r="B3001"/>
      <c r="C3001"/>
      <c r="D3001"/>
      <c r="E3001"/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</row>
    <row r="3002" spans="1:17">
      <c r="A3002"/>
      <c r="B3002"/>
      <c r="C3002"/>
      <c r="D3002"/>
      <c r="E3002"/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</row>
    <row r="3003" spans="1:17">
      <c r="A3003"/>
      <c r="B3003"/>
      <c r="C3003"/>
      <c r="D3003"/>
      <c r="E3003"/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</row>
    <row r="3004" spans="1:17">
      <c r="A3004"/>
      <c r="B3004"/>
      <c r="C3004"/>
      <c r="D3004"/>
      <c r="E3004"/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</row>
    <row r="3005" spans="1:17">
      <c r="A3005"/>
      <c r="B3005"/>
      <c r="C3005"/>
      <c r="D3005"/>
      <c r="E3005"/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</row>
    <row r="3006" spans="1:17">
      <c r="A3006"/>
      <c r="B3006"/>
      <c r="C3006"/>
      <c r="D3006"/>
      <c r="E3006"/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</row>
    <row r="3007" spans="1:17">
      <c r="A3007"/>
      <c r="B3007"/>
      <c r="C3007"/>
      <c r="D3007"/>
      <c r="E3007"/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</row>
    <row r="3008" spans="1:17">
      <c r="A3008"/>
      <c r="B3008"/>
      <c r="C3008"/>
      <c r="D3008"/>
      <c r="E3008"/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</row>
    <row r="3009" spans="1:17">
      <c r="A3009"/>
      <c r="B3009"/>
      <c r="C3009"/>
      <c r="D3009"/>
      <c r="E3009"/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</row>
    <row r="3010" spans="1:17">
      <c r="A3010"/>
      <c r="B3010"/>
      <c r="C3010"/>
      <c r="D3010"/>
      <c r="E3010"/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</row>
    <row r="3011" spans="1:17">
      <c r="A3011"/>
      <c r="B3011"/>
      <c r="C3011"/>
      <c r="D3011"/>
      <c r="E3011"/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</row>
    <row r="3012" spans="1:17">
      <c r="A3012"/>
      <c r="B3012"/>
      <c r="C3012"/>
      <c r="D3012"/>
      <c r="E3012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</row>
    <row r="3013" spans="1:17">
      <c r="A3013"/>
      <c r="B3013"/>
      <c r="C3013"/>
      <c r="D3013"/>
      <c r="E3013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</row>
    <row r="3014" spans="1:17">
      <c r="A3014"/>
      <c r="B3014"/>
      <c r="C3014"/>
      <c r="D3014"/>
      <c r="E3014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</row>
    <row r="3015" spans="1:17">
      <c r="A3015"/>
      <c r="B3015"/>
      <c r="C3015"/>
      <c r="D3015"/>
      <c r="E3015"/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</row>
    <row r="3016" spans="1:17">
      <c r="A3016"/>
      <c r="B3016"/>
      <c r="C3016"/>
      <c r="D3016"/>
      <c r="E3016"/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</row>
    <row r="3017" spans="1:17">
      <c r="A3017"/>
      <c r="B3017"/>
      <c r="C3017"/>
      <c r="D3017"/>
      <c r="E3017"/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</row>
    <row r="3018" spans="1:17">
      <c r="A3018"/>
      <c r="B3018"/>
      <c r="C3018"/>
      <c r="D3018"/>
      <c r="E3018"/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</row>
    <row r="3019" spans="1:17">
      <c r="A3019"/>
      <c r="B3019"/>
      <c r="C3019"/>
      <c r="D3019"/>
      <c r="E3019"/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</row>
    <row r="3020" spans="1:17">
      <c r="A3020"/>
      <c r="B3020"/>
      <c r="C3020"/>
      <c r="D3020"/>
      <c r="E3020"/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</row>
    <row r="3021" spans="1:17">
      <c r="A3021"/>
      <c r="B3021"/>
      <c r="C3021"/>
      <c r="D3021"/>
      <c r="E3021"/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</row>
    <row r="3022" spans="1:17">
      <c r="A3022"/>
      <c r="B3022"/>
      <c r="C3022"/>
      <c r="D3022"/>
      <c r="E3022"/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</row>
    <row r="3023" spans="1:17">
      <c r="A3023"/>
      <c r="B3023"/>
      <c r="C3023"/>
      <c r="D3023"/>
      <c r="E3023"/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</row>
    <row r="3024" spans="1:17">
      <c r="A3024"/>
      <c r="B3024"/>
      <c r="C3024"/>
      <c r="D3024"/>
      <c r="E3024"/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</row>
    <row r="3025" spans="1:17">
      <c r="A3025"/>
      <c r="B3025"/>
      <c r="C3025"/>
      <c r="D3025"/>
      <c r="E3025"/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</row>
    <row r="3026" spans="1:17">
      <c r="A3026"/>
      <c r="B3026"/>
      <c r="C3026"/>
      <c r="D3026"/>
      <c r="E3026"/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</row>
    <row r="3027" spans="1:17">
      <c r="A3027"/>
      <c r="B3027"/>
      <c r="C3027"/>
      <c r="D3027"/>
      <c r="E3027"/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</row>
    <row r="3028" spans="1:17">
      <c r="A3028"/>
      <c r="B3028"/>
      <c r="C3028"/>
      <c r="D3028"/>
      <c r="E3028"/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</row>
    <row r="3029" spans="1:17">
      <c r="A3029"/>
      <c r="B3029"/>
      <c r="C3029"/>
      <c r="D3029"/>
      <c r="E3029"/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</row>
    <row r="3030" spans="1:17">
      <c r="A3030"/>
      <c r="B3030"/>
      <c r="C3030"/>
      <c r="D3030"/>
      <c r="E3030"/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</row>
    <row r="3031" spans="1:17">
      <c r="A3031"/>
      <c r="B3031"/>
      <c r="C3031"/>
      <c r="D3031"/>
      <c r="E3031"/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</row>
    <row r="3032" spans="1:17">
      <c r="A3032"/>
      <c r="B3032"/>
      <c r="C3032"/>
      <c r="D3032"/>
      <c r="E3032"/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</row>
    <row r="3033" spans="1:17">
      <c r="A3033"/>
      <c r="B3033"/>
      <c r="C3033"/>
      <c r="D3033"/>
      <c r="E3033"/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</row>
    <row r="3034" spans="1:17">
      <c r="A3034"/>
      <c r="B3034"/>
      <c r="C3034"/>
      <c r="D3034"/>
      <c r="E3034"/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</row>
    <row r="3035" spans="1:17">
      <c r="A3035"/>
      <c r="B3035"/>
      <c r="C3035"/>
      <c r="D3035"/>
      <c r="E3035"/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</row>
    <row r="3036" spans="1:17">
      <c r="A3036"/>
      <c r="B3036"/>
      <c r="C3036"/>
      <c r="D3036"/>
      <c r="E3036"/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</row>
    <row r="3037" spans="1:17">
      <c r="A3037"/>
      <c r="B3037"/>
      <c r="C3037"/>
      <c r="D3037"/>
      <c r="E3037"/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</row>
    <row r="3038" spans="1:17">
      <c r="A3038"/>
      <c r="B3038"/>
      <c r="C3038"/>
      <c r="D3038"/>
      <c r="E3038"/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</row>
    <row r="3039" spans="1:17">
      <c r="A3039"/>
      <c r="B3039"/>
      <c r="C3039"/>
      <c r="D3039"/>
      <c r="E3039"/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</row>
    <row r="3040" spans="1:17">
      <c r="A3040"/>
      <c r="B3040"/>
      <c r="C3040"/>
      <c r="D3040"/>
      <c r="E3040"/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</row>
    <row r="3041" spans="1:17">
      <c r="A3041"/>
      <c r="B3041"/>
      <c r="C3041"/>
      <c r="D3041"/>
      <c r="E3041"/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</row>
    <row r="3042" spans="1:17">
      <c r="A3042"/>
      <c r="B3042"/>
      <c r="C3042"/>
      <c r="D3042"/>
      <c r="E3042"/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</row>
    <row r="3043" spans="1:17">
      <c r="A3043"/>
      <c r="B3043"/>
      <c r="C3043"/>
      <c r="D3043"/>
      <c r="E3043"/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</row>
    <row r="3044" spans="1:17">
      <c r="A3044"/>
      <c r="B3044"/>
      <c r="C3044"/>
      <c r="D3044"/>
      <c r="E3044"/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</row>
    <row r="3045" spans="1:17">
      <c r="A3045"/>
      <c r="B3045"/>
      <c r="C3045"/>
      <c r="D3045"/>
      <c r="E3045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</row>
    <row r="3046" spans="1:17">
      <c r="A3046"/>
      <c r="B3046"/>
      <c r="C3046"/>
      <c r="D3046"/>
      <c r="E3046"/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</row>
    <row r="3047" spans="1:17">
      <c r="A3047"/>
      <c r="B3047"/>
      <c r="C3047"/>
      <c r="D3047"/>
      <c r="E3047"/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</row>
    <row r="3048" spans="1:17">
      <c r="A3048"/>
      <c r="B3048"/>
      <c r="C3048"/>
      <c r="D3048"/>
      <c r="E3048"/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</row>
    <row r="3049" spans="1:17">
      <c r="A3049"/>
      <c r="B3049"/>
      <c r="C3049"/>
      <c r="D3049"/>
      <c r="E3049"/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</row>
    <row r="3050" spans="1:17">
      <c r="A3050"/>
      <c r="B3050"/>
      <c r="C3050"/>
      <c r="D3050"/>
      <c r="E3050"/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</row>
    <row r="3051" spans="1:17">
      <c r="A3051"/>
      <c r="B3051"/>
      <c r="C3051"/>
      <c r="D3051"/>
      <c r="E3051"/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</row>
    <row r="3052" spans="1:17">
      <c r="A3052"/>
      <c r="B3052"/>
      <c r="C3052"/>
      <c r="D3052"/>
      <c r="E3052"/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</row>
    <row r="3053" spans="1:17">
      <c r="A3053"/>
      <c r="B3053"/>
      <c r="C3053"/>
      <c r="D3053"/>
      <c r="E3053"/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</row>
    <row r="3054" spans="1:17">
      <c r="A3054"/>
      <c r="B3054"/>
      <c r="C3054"/>
      <c r="D3054"/>
      <c r="E3054"/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</row>
    <row r="3055" spans="1:17">
      <c r="A3055"/>
      <c r="B3055"/>
      <c r="C3055"/>
      <c r="D3055"/>
      <c r="E3055"/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</row>
    <row r="3056" spans="1:17">
      <c r="A3056"/>
      <c r="B3056"/>
      <c r="C3056"/>
      <c r="D3056"/>
      <c r="E3056"/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</row>
    <row r="3057" spans="1:17">
      <c r="A3057"/>
      <c r="B3057"/>
      <c r="C3057"/>
      <c r="D3057"/>
      <c r="E3057"/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</row>
    <row r="3058" spans="1:17">
      <c r="A3058"/>
      <c r="B3058"/>
      <c r="C3058"/>
      <c r="D3058"/>
      <c r="E3058"/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</row>
    <row r="3059" spans="1:17">
      <c r="A3059"/>
      <c r="B3059"/>
      <c r="C3059"/>
      <c r="D3059"/>
      <c r="E3059"/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</row>
    <row r="3060" spans="1:17">
      <c r="A3060"/>
      <c r="B3060"/>
      <c r="C3060"/>
      <c r="D3060"/>
      <c r="E3060"/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</row>
    <row r="3061" spans="1:17">
      <c r="A3061"/>
      <c r="B3061"/>
      <c r="C3061"/>
      <c r="D3061"/>
      <c r="E3061"/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</row>
    <row r="3062" spans="1:17">
      <c r="A3062"/>
      <c r="B3062"/>
      <c r="C3062"/>
      <c r="D3062"/>
      <c r="E3062"/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</row>
    <row r="3063" spans="1:17">
      <c r="A3063"/>
      <c r="B3063"/>
      <c r="C3063"/>
      <c r="D3063"/>
      <c r="E3063"/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</row>
    <row r="3064" spans="1:17">
      <c r="A3064"/>
      <c r="B3064"/>
      <c r="C3064"/>
      <c r="D3064"/>
      <c r="E3064"/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</row>
    <row r="3065" spans="1:17">
      <c r="A3065"/>
      <c r="B3065"/>
      <c r="C3065"/>
      <c r="D3065"/>
      <c r="E3065"/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</row>
    <row r="3066" spans="1:17">
      <c r="A3066"/>
      <c r="B3066"/>
      <c r="C3066"/>
      <c r="D3066"/>
      <c r="E3066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</row>
    <row r="3067" spans="1:17">
      <c r="A3067"/>
      <c r="B3067"/>
      <c r="C3067"/>
      <c r="D3067"/>
      <c r="E3067"/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</row>
    <row r="3068" spans="1:17">
      <c r="A3068"/>
      <c r="B3068"/>
      <c r="C3068"/>
      <c r="D3068"/>
      <c r="E3068"/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</row>
    <row r="3069" spans="1:17">
      <c r="A3069"/>
      <c r="B3069"/>
      <c r="C3069"/>
      <c r="D3069"/>
      <c r="E3069"/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</row>
    <row r="3070" spans="1:17">
      <c r="A3070"/>
      <c r="B3070"/>
      <c r="C3070"/>
      <c r="D3070"/>
      <c r="E3070"/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</row>
    <row r="3071" spans="1:17">
      <c r="A3071"/>
      <c r="B3071"/>
      <c r="C3071"/>
      <c r="D3071"/>
      <c r="E3071"/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</row>
    <row r="3072" spans="1:17">
      <c r="A3072"/>
      <c r="B3072"/>
      <c r="C3072"/>
      <c r="D3072"/>
      <c r="E3072"/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</row>
    <row r="3073" spans="1:17">
      <c r="A3073"/>
      <c r="B3073"/>
      <c r="C3073"/>
      <c r="D3073"/>
      <c r="E3073"/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</row>
    <row r="3074" spans="1:17">
      <c r="A3074"/>
      <c r="B3074"/>
      <c r="C3074"/>
      <c r="D3074"/>
      <c r="E3074"/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</row>
    <row r="3075" spans="1:17">
      <c r="A3075"/>
      <c r="B3075"/>
      <c r="C3075"/>
      <c r="D3075"/>
      <c r="E3075"/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</row>
    <row r="3076" spans="1:17">
      <c r="A3076"/>
      <c r="B3076"/>
      <c r="C3076"/>
      <c r="D3076"/>
      <c r="E3076"/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</row>
    <row r="3077" spans="1:17">
      <c r="A3077"/>
      <c r="B3077"/>
      <c r="C3077"/>
      <c r="D3077"/>
      <c r="E3077"/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</row>
    <row r="3078" spans="1:17">
      <c r="A3078"/>
      <c r="B3078"/>
      <c r="C3078"/>
      <c r="D3078"/>
      <c r="E3078"/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</row>
    <row r="3079" spans="1:17">
      <c r="A3079"/>
      <c r="B3079"/>
      <c r="C3079"/>
      <c r="D3079"/>
      <c r="E3079"/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</row>
    <row r="3080" spans="1:17">
      <c r="A3080"/>
      <c r="B3080"/>
      <c r="C3080"/>
      <c r="D3080"/>
      <c r="E3080"/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</row>
    <row r="3081" spans="1:17">
      <c r="A3081"/>
      <c r="B3081"/>
      <c r="C3081"/>
      <c r="D3081"/>
      <c r="E3081"/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</row>
    <row r="3082" spans="1:17">
      <c r="A3082"/>
      <c r="B3082"/>
      <c r="C3082"/>
      <c r="D3082"/>
      <c r="E3082"/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</row>
    <row r="3083" spans="1:17">
      <c r="A3083"/>
      <c r="B3083"/>
      <c r="C3083"/>
      <c r="D3083"/>
      <c r="E3083"/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</row>
    <row r="3084" spans="1:17">
      <c r="A3084"/>
      <c r="B3084"/>
      <c r="C3084"/>
      <c r="D3084"/>
      <c r="E3084"/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</row>
    <row r="3085" spans="1:17">
      <c r="A3085"/>
      <c r="B3085"/>
      <c r="C3085"/>
      <c r="D3085"/>
      <c r="E3085"/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</row>
    <row r="3086" spans="1:17">
      <c r="A3086"/>
      <c r="B3086"/>
      <c r="C3086"/>
      <c r="D3086"/>
      <c r="E3086"/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</row>
    <row r="3087" spans="1:17">
      <c r="A3087"/>
      <c r="B3087"/>
      <c r="C3087"/>
      <c r="D3087"/>
      <c r="E3087"/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</row>
    <row r="3088" spans="1:17">
      <c r="A3088"/>
      <c r="B3088"/>
      <c r="C3088"/>
      <c r="D3088"/>
      <c r="E3088"/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</row>
    <row r="3089" spans="1:17">
      <c r="A3089"/>
      <c r="B3089"/>
      <c r="C3089"/>
      <c r="D3089"/>
      <c r="E3089"/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</row>
    <row r="3090" spans="1:17">
      <c r="A3090"/>
      <c r="B3090"/>
      <c r="C3090"/>
      <c r="D3090"/>
      <c r="E3090"/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</row>
    <row r="3091" spans="1:17">
      <c r="A3091"/>
      <c r="B3091"/>
      <c r="C3091"/>
      <c r="D3091"/>
      <c r="E3091"/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</row>
    <row r="3092" spans="1:17">
      <c r="A3092"/>
      <c r="B3092"/>
      <c r="C3092"/>
      <c r="D3092"/>
      <c r="E3092"/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</row>
    <row r="3093" spans="1:17">
      <c r="A3093"/>
      <c r="B3093"/>
      <c r="C3093"/>
      <c r="D3093"/>
      <c r="E3093"/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</row>
    <row r="3094" spans="1:17">
      <c r="A3094"/>
      <c r="B3094"/>
      <c r="C3094"/>
      <c r="D3094"/>
      <c r="E3094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</row>
    <row r="3095" spans="1:17">
      <c r="A3095"/>
      <c r="B3095"/>
      <c r="C3095"/>
      <c r="D3095"/>
      <c r="E3095"/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</row>
    <row r="3096" spans="1:17">
      <c r="A3096"/>
      <c r="B3096"/>
      <c r="C3096"/>
      <c r="D3096"/>
      <c r="E3096"/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</row>
    <row r="3097" spans="1:17">
      <c r="A3097"/>
      <c r="B3097"/>
      <c r="C3097"/>
      <c r="D3097"/>
      <c r="E3097"/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</row>
    <row r="3098" spans="1:17">
      <c r="A3098"/>
      <c r="B3098"/>
      <c r="C3098"/>
      <c r="D3098"/>
      <c r="E3098"/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</row>
    <row r="3099" spans="1:17">
      <c r="A3099"/>
      <c r="B3099"/>
      <c r="C3099"/>
      <c r="D3099"/>
      <c r="E3099"/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</row>
    <row r="3100" spans="1:17">
      <c r="A3100"/>
      <c r="B3100"/>
      <c r="C3100"/>
      <c r="D3100"/>
      <c r="E3100"/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</row>
    <row r="3101" spans="1:17">
      <c r="A3101"/>
      <c r="B3101"/>
      <c r="C3101"/>
      <c r="D3101"/>
      <c r="E3101"/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</row>
    <row r="3102" spans="1:17">
      <c r="A3102"/>
      <c r="B3102"/>
      <c r="C3102"/>
      <c r="D3102"/>
      <c r="E3102"/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</row>
    <row r="3103" spans="1:17">
      <c r="A3103"/>
      <c r="B3103"/>
      <c r="C3103"/>
      <c r="D3103"/>
      <c r="E3103"/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</row>
    <row r="3104" spans="1:17">
      <c r="A3104"/>
      <c r="B3104"/>
      <c r="C3104"/>
      <c r="D3104"/>
      <c r="E3104"/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</row>
    <row r="3105" spans="1:17">
      <c r="A3105"/>
      <c r="B3105"/>
      <c r="C3105"/>
      <c r="D3105"/>
      <c r="E3105"/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</row>
    <row r="3106" spans="1:17">
      <c r="A3106"/>
      <c r="B3106"/>
      <c r="C3106"/>
      <c r="D3106"/>
      <c r="E3106"/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</row>
    <row r="3107" spans="1:17">
      <c r="A3107"/>
      <c r="B3107"/>
      <c r="C3107"/>
      <c r="D3107"/>
      <c r="E3107"/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</row>
    <row r="3108" spans="1:17">
      <c r="A3108"/>
      <c r="B3108"/>
      <c r="C3108"/>
      <c r="D3108"/>
      <c r="E3108"/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</row>
    <row r="3109" spans="1:17">
      <c r="A3109"/>
      <c r="B3109"/>
      <c r="C3109"/>
      <c r="D3109"/>
      <c r="E3109"/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</row>
    <row r="3110" spans="1:17">
      <c r="A3110"/>
      <c r="B3110"/>
      <c r="C3110"/>
      <c r="D3110"/>
      <c r="E3110"/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</row>
    <row r="3111" spans="1:17">
      <c r="A3111"/>
      <c r="B3111"/>
      <c r="C3111"/>
      <c r="D3111"/>
      <c r="E3111"/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</row>
    <row r="3112" spans="1:17">
      <c r="A3112"/>
      <c r="B3112"/>
      <c r="C3112"/>
      <c r="D3112"/>
      <c r="E3112"/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</row>
    <row r="3113" spans="1:17">
      <c r="A3113"/>
      <c r="B3113"/>
      <c r="C3113"/>
      <c r="D3113"/>
      <c r="E3113"/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</row>
    <row r="3114" spans="1:17">
      <c r="A3114"/>
      <c r="B3114"/>
      <c r="C3114"/>
      <c r="D3114"/>
      <c r="E3114"/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</row>
    <row r="3115" spans="1:17">
      <c r="A3115"/>
      <c r="B3115"/>
      <c r="C3115"/>
      <c r="D3115"/>
      <c r="E3115"/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</row>
    <row r="3116" spans="1:17">
      <c r="A3116"/>
      <c r="B3116"/>
      <c r="C3116"/>
      <c r="D3116"/>
      <c r="E3116"/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</row>
    <row r="3117" spans="1:17">
      <c r="A3117"/>
      <c r="B3117"/>
      <c r="C3117"/>
      <c r="D3117"/>
      <c r="E3117"/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</row>
    <row r="3118" spans="1:17">
      <c r="A3118"/>
      <c r="B3118"/>
      <c r="C3118"/>
      <c r="D3118"/>
      <c r="E3118"/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</row>
    <row r="3119" spans="1:17">
      <c r="A3119"/>
      <c r="B3119"/>
      <c r="C3119"/>
      <c r="D3119"/>
      <c r="E3119"/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</row>
    <row r="3120" spans="1:17">
      <c r="A3120"/>
      <c r="B3120"/>
      <c r="C3120"/>
      <c r="D3120"/>
      <c r="E3120"/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</row>
    <row r="3121" spans="1:17">
      <c r="A3121"/>
      <c r="B3121"/>
      <c r="C3121"/>
      <c r="D3121"/>
      <c r="E3121"/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</row>
    <row r="3122" spans="1:17">
      <c r="A3122"/>
      <c r="B3122"/>
      <c r="C3122"/>
      <c r="D3122"/>
      <c r="E3122"/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</row>
    <row r="3123" spans="1:17">
      <c r="A3123"/>
      <c r="B3123"/>
      <c r="C3123"/>
      <c r="D3123"/>
      <c r="E3123"/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</row>
    <row r="3124" spans="1:17">
      <c r="A3124"/>
      <c r="B3124"/>
      <c r="C3124"/>
      <c r="D3124"/>
      <c r="E3124"/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</row>
    <row r="3125" spans="1:17">
      <c r="A3125"/>
      <c r="B3125"/>
      <c r="C3125"/>
      <c r="D3125"/>
      <c r="E3125"/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</row>
    <row r="3126" spans="1:17">
      <c r="A3126"/>
      <c r="B3126"/>
      <c r="C3126"/>
      <c r="D3126"/>
      <c r="E3126"/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</row>
    <row r="3127" spans="1:17">
      <c r="A3127"/>
      <c r="B3127"/>
      <c r="C3127"/>
      <c r="D3127"/>
      <c r="E3127"/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</row>
    <row r="3128" spans="1:17">
      <c r="A3128"/>
      <c r="B3128"/>
      <c r="C3128"/>
      <c r="D3128"/>
      <c r="E3128"/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</row>
    <row r="3129" spans="1:17">
      <c r="A3129"/>
      <c r="B3129"/>
      <c r="C3129"/>
      <c r="D3129"/>
      <c r="E3129"/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</row>
    <row r="3130" spans="1:17">
      <c r="A3130"/>
      <c r="B3130"/>
      <c r="C3130"/>
      <c r="D3130"/>
      <c r="E3130"/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</row>
    <row r="3131" spans="1:17">
      <c r="A3131"/>
      <c r="B3131"/>
      <c r="C3131"/>
      <c r="D3131"/>
      <c r="E3131"/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</row>
    <row r="3132" spans="1:17">
      <c r="A3132"/>
      <c r="B3132"/>
      <c r="C3132"/>
      <c r="D3132"/>
      <c r="E3132"/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</row>
    <row r="3133" spans="1:17">
      <c r="A3133"/>
      <c r="B3133"/>
      <c r="C3133"/>
      <c r="D3133"/>
      <c r="E3133"/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</row>
    <row r="3134" spans="1:17">
      <c r="A3134"/>
      <c r="B3134"/>
      <c r="C3134"/>
      <c r="D3134"/>
      <c r="E3134"/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</row>
    <row r="3135" spans="1:17">
      <c r="A3135"/>
      <c r="B3135"/>
      <c r="C3135"/>
      <c r="D3135"/>
      <c r="E3135"/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</row>
    <row r="3136" spans="1:17">
      <c r="A3136"/>
      <c r="B3136"/>
      <c r="C3136"/>
      <c r="D3136"/>
      <c r="E3136"/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</row>
    <row r="3137" spans="1:17">
      <c r="A3137"/>
      <c r="B3137"/>
      <c r="C3137"/>
      <c r="D3137"/>
      <c r="E3137"/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</row>
    <row r="3138" spans="1:17">
      <c r="A3138"/>
      <c r="B3138"/>
      <c r="C3138"/>
      <c r="D3138"/>
      <c r="E3138"/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</row>
    <row r="3139" spans="1:17">
      <c r="A3139"/>
      <c r="B3139"/>
      <c r="C3139"/>
      <c r="D3139"/>
      <c r="E3139"/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</row>
    <row r="3140" spans="1:17">
      <c r="A3140"/>
      <c r="B3140"/>
      <c r="C3140"/>
      <c r="D3140"/>
      <c r="E3140"/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</row>
    <row r="3141" spans="1:17">
      <c r="A3141"/>
      <c r="B3141"/>
      <c r="C3141"/>
      <c r="D3141"/>
      <c r="E3141"/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</row>
    <row r="3142" spans="1:17">
      <c r="A3142"/>
      <c r="B3142"/>
      <c r="C3142"/>
      <c r="D3142"/>
      <c r="E3142"/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</row>
    <row r="3143" spans="1:17">
      <c r="A3143"/>
      <c r="B3143"/>
      <c r="C3143"/>
      <c r="D3143"/>
      <c r="E3143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</row>
    <row r="3144" spans="1:17">
      <c r="A3144"/>
      <c r="B3144"/>
      <c r="C3144"/>
      <c r="D3144"/>
      <c r="E3144"/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</row>
    <row r="3145" spans="1:17">
      <c r="A3145"/>
      <c r="B3145"/>
      <c r="C3145"/>
      <c r="D3145"/>
      <c r="E3145"/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</row>
    <row r="3146" spans="1:17">
      <c r="A3146"/>
      <c r="B3146"/>
      <c r="C3146"/>
      <c r="D3146"/>
      <c r="E3146"/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</row>
    <row r="3147" spans="1:17">
      <c r="A3147"/>
      <c r="B3147"/>
      <c r="C3147"/>
      <c r="D3147"/>
      <c r="E3147"/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</row>
    <row r="3148" spans="1:17">
      <c r="A3148"/>
      <c r="B3148"/>
      <c r="C3148"/>
      <c r="D3148"/>
      <c r="E3148"/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</row>
    <row r="3149" spans="1:17">
      <c r="A3149"/>
      <c r="B3149"/>
      <c r="C3149"/>
      <c r="D3149"/>
      <c r="E3149"/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</row>
    <row r="3150" spans="1:17">
      <c r="A3150"/>
      <c r="B3150"/>
      <c r="C3150"/>
      <c r="D3150"/>
      <c r="E3150"/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</row>
    <row r="3151" spans="1:17">
      <c r="A3151"/>
      <c r="B3151"/>
      <c r="C3151"/>
      <c r="D3151"/>
      <c r="E3151"/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</row>
    <row r="3152" spans="1:17">
      <c r="A3152"/>
      <c r="B3152"/>
      <c r="C3152"/>
      <c r="D3152"/>
      <c r="E3152"/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</row>
    <row r="3153" spans="1:17">
      <c r="A3153"/>
      <c r="B3153"/>
      <c r="C3153"/>
      <c r="D3153"/>
      <c r="E3153"/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</row>
    <row r="3154" spans="1:17">
      <c r="A3154"/>
      <c r="B3154"/>
      <c r="C3154"/>
      <c r="D3154"/>
      <c r="E3154"/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</row>
    <row r="3155" spans="1:17">
      <c r="A3155"/>
      <c r="B3155"/>
      <c r="C3155"/>
      <c r="D3155"/>
      <c r="E3155"/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</row>
    <row r="3156" spans="1:17">
      <c r="A3156"/>
      <c r="B3156"/>
      <c r="C3156"/>
      <c r="D3156"/>
      <c r="E3156"/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</row>
    <row r="3157" spans="1:17">
      <c r="A3157"/>
      <c r="B3157"/>
      <c r="C3157"/>
      <c r="D3157"/>
      <c r="E3157"/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</row>
    <row r="3158" spans="1:17">
      <c r="A3158"/>
      <c r="B3158"/>
      <c r="C3158"/>
      <c r="D3158"/>
      <c r="E3158"/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</row>
    <row r="3159" spans="1:17">
      <c r="A3159"/>
      <c r="B3159"/>
      <c r="C3159"/>
      <c r="D3159"/>
      <c r="E3159"/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</row>
    <row r="3160" spans="1:17">
      <c r="A3160"/>
      <c r="B3160"/>
      <c r="C3160"/>
      <c r="D3160"/>
      <c r="E3160"/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</row>
    <row r="3161" spans="1:17">
      <c r="A3161"/>
      <c r="B3161"/>
      <c r="C3161"/>
      <c r="D3161"/>
      <c r="E3161"/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</row>
    <row r="3162" spans="1:17">
      <c r="A3162"/>
      <c r="B3162"/>
      <c r="C3162"/>
      <c r="D3162"/>
      <c r="E3162"/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</row>
    <row r="3163" spans="1:17">
      <c r="A3163"/>
      <c r="B3163"/>
      <c r="C3163"/>
      <c r="D3163"/>
      <c r="E3163"/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</row>
    <row r="3164" spans="1:17">
      <c r="A3164"/>
      <c r="B3164"/>
      <c r="C3164"/>
      <c r="D3164"/>
      <c r="E3164"/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</row>
    <row r="3165" spans="1:17">
      <c r="A3165"/>
      <c r="B3165"/>
      <c r="C3165"/>
      <c r="D3165"/>
      <c r="E3165"/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</row>
    <row r="3166" spans="1:17">
      <c r="A3166"/>
      <c r="B3166"/>
      <c r="C3166"/>
      <c r="D3166"/>
      <c r="E3166"/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</row>
    <row r="3167" spans="1:17">
      <c r="A3167"/>
      <c r="B3167"/>
      <c r="C3167"/>
      <c r="D3167"/>
      <c r="E3167"/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</row>
    <row r="3168" spans="1:17">
      <c r="A3168"/>
      <c r="B3168"/>
      <c r="C3168"/>
      <c r="D3168"/>
      <c r="E3168"/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</row>
    <row r="3169" spans="1:17">
      <c r="A3169"/>
      <c r="B3169"/>
      <c r="C3169"/>
      <c r="D3169"/>
      <c r="E3169"/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</row>
    <row r="3170" spans="1:17">
      <c r="A3170"/>
      <c r="B3170"/>
      <c r="C3170"/>
      <c r="D3170"/>
      <c r="E3170"/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</row>
    <row r="3171" spans="1:17">
      <c r="A3171"/>
      <c r="B3171"/>
      <c r="C3171"/>
      <c r="D3171"/>
      <c r="E3171"/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</row>
    <row r="3172" spans="1:17">
      <c r="A3172"/>
      <c r="B3172"/>
      <c r="C3172"/>
      <c r="D3172"/>
      <c r="E3172"/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</row>
    <row r="3173" spans="1:17">
      <c r="A3173"/>
      <c r="B3173"/>
      <c r="C3173"/>
      <c r="D3173"/>
      <c r="E3173"/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</row>
    <row r="3174" spans="1:17">
      <c r="A3174"/>
      <c r="B3174"/>
      <c r="C3174"/>
      <c r="D3174"/>
      <c r="E3174"/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</row>
    <row r="3175" spans="1:17">
      <c r="A3175"/>
      <c r="B3175"/>
      <c r="C3175"/>
      <c r="D3175"/>
      <c r="E3175"/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</row>
    <row r="3176" spans="1:17">
      <c r="A3176"/>
      <c r="B3176"/>
      <c r="C3176"/>
      <c r="D3176"/>
      <c r="E3176"/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</row>
    <row r="3177" spans="1:17">
      <c r="A3177"/>
      <c r="B3177"/>
      <c r="C3177"/>
      <c r="D3177"/>
      <c r="E3177"/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</row>
    <row r="3178" spans="1:17">
      <c r="A3178"/>
      <c r="B3178"/>
      <c r="C3178"/>
      <c r="D3178"/>
      <c r="E3178"/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</row>
    <row r="3179" spans="1:17">
      <c r="A3179"/>
      <c r="B3179"/>
      <c r="C3179"/>
      <c r="D3179"/>
      <c r="E3179"/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</row>
    <row r="3180" spans="1:17">
      <c r="A3180"/>
      <c r="B3180"/>
      <c r="C3180"/>
      <c r="D3180"/>
      <c r="E3180"/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</row>
    <row r="3181" spans="1:17">
      <c r="A3181"/>
      <c r="B3181"/>
      <c r="C3181"/>
      <c r="D3181"/>
      <c r="E3181"/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</row>
    <row r="3182" spans="1:17">
      <c r="A3182"/>
      <c r="B3182"/>
      <c r="C3182"/>
      <c r="D3182"/>
      <c r="E3182"/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</row>
    <row r="3183" spans="1:17">
      <c r="A3183"/>
      <c r="B3183"/>
      <c r="C3183"/>
      <c r="D3183"/>
      <c r="E3183"/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</row>
    <row r="3184" spans="1:17">
      <c r="A3184"/>
      <c r="B3184"/>
      <c r="C3184"/>
      <c r="D3184"/>
      <c r="E3184"/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</row>
    <row r="3185" spans="1:17">
      <c r="A3185"/>
      <c r="B3185"/>
      <c r="C3185"/>
      <c r="D3185"/>
      <c r="E3185"/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</row>
    <row r="3186" spans="1:17">
      <c r="A3186"/>
      <c r="B3186"/>
      <c r="C3186"/>
      <c r="D3186"/>
      <c r="E3186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</row>
    <row r="3187" spans="1:17">
      <c r="A3187"/>
      <c r="B3187"/>
      <c r="C3187"/>
      <c r="D3187"/>
      <c r="E3187"/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</row>
    <row r="3188" spans="1:17">
      <c r="A3188"/>
      <c r="B3188"/>
      <c r="C3188"/>
      <c r="D3188"/>
      <c r="E3188"/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</row>
    <row r="3189" spans="1:17">
      <c r="A3189"/>
      <c r="B3189"/>
      <c r="C3189"/>
      <c r="D3189"/>
      <c r="E3189"/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</row>
    <row r="3190" spans="1:17">
      <c r="A3190"/>
      <c r="B3190"/>
      <c r="C3190"/>
      <c r="D3190"/>
      <c r="E3190"/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</row>
    <row r="3191" spans="1:17">
      <c r="A3191"/>
      <c r="B3191"/>
      <c r="C3191"/>
      <c r="D3191"/>
      <c r="E3191"/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</row>
    <row r="3192" spans="1:17">
      <c r="A3192"/>
      <c r="B3192"/>
      <c r="C3192"/>
      <c r="D3192"/>
      <c r="E3192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</row>
    <row r="3193" spans="1:17">
      <c r="A3193"/>
      <c r="B3193"/>
      <c r="C3193"/>
      <c r="D3193"/>
      <c r="E3193"/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</row>
    <row r="3194" spans="1:17">
      <c r="A3194"/>
      <c r="B3194"/>
      <c r="C3194"/>
      <c r="D3194"/>
      <c r="E3194"/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</row>
    <row r="3195" spans="1:17">
      <c r="A3195"/>
      <c r="B3195"/>
      <c r="C3195"/>
      <c r="D3195"/>
      <c r="E3195"/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</row>
    <row r="3196" spans="1:17">
      <c r="A3196"/>
      <c r="B3196"/>
      <c r="C3196"/>
      <c r="D3196"/>
      <c r="E3196"/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</row>
    <row r="3197" spans="1:17">
      <c r="A3197"/>
      <c r="B3197"/>
      <c r="C3197"/>
      <c r="D3197"/>
      <c r="E3197"/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</row>
    <row r="3198" spans="1:17">
      <c r="A3198"/>
      <c r="B3198"/>
      <c r="C3198"/>
      <c r="D3198"/>
      <c r="E3198"/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</row>
    <row r="3199" spans="1:17">
      <c r="A3199"/>
      <c r="B3199"/>
      <c r="C3199"/>
      <c r="D3199"/>
      <c r="E3199"/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</row>
    <row r="3200" spans="1:17">
      <c r="A3200"/>
      <c r="B3200"/>
      <c r="C3200"/>
      <c r="D3200"/>
      <c r="E3200"/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</row>
    <row r="3201" spans="1:17">
      <c r="A3201"/>
      <c r="B3201"/>
      <c r="C3201"/>
      <c r="D3201"/>
      <c r="E3201"/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</row>
    <row r="3202" spans="1:17">
      <c r="A3202"/>
      <c r="B3202"/>
      <c r="C3202"/>
      <c r="D3202"/>
      <c r="E3202"/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</row>
    <row r="3203" spans="1:17">
      <c r="A3203"/>
      <c r="B3203"/>
      <c r="C3203"/>
      <c r="D3203"/>
      <c r="E3203"/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</row>
    <row r="3204" spans="1:17">
      <c r="A3204"/>
      <c r="B3204"/>
      <c r="C3204"/>
      <c r="D3204"/>
      <c r="E3204"/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</row>
    <row r="3205" spans="1:17">
      <c r="A3205"/>
      <c r="B3205"/>
      <c r="C3205"/>
      <c r="D3205"/>
      <c r="E3205"/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</row>
    <row r="3206" spans="1:17">
      <c r="A3206"/>
      <c r="B3206"/>
      <c r="C3206"/>
      <c r="D3206"/>
      <c r="E3206"/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</row>
    <row r="3207" spans="1:17">
      <c r="A3207"/>
      <c r="B3207"/>
      <c r="C3207"/>
      <c r="D3207"/>
      <c r="E3207"/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</row>
    <row r="3208" spans="1:17">
      <c r="A3208"/>
      <c r="B3208"/>
      <c r="C3208"/>
      <c r="D3208"/>
      <c r="E3208"/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</row>
    <row r="3209" spans="1:17">
      <c r="A3209"/>
      <c r="B3209"/>
      <c r="C3209"/>
      <c r="D3209"/>
      <c r="E3209"/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</row>
    <row r="3210" spans="1:17">
      <c r="A3210"/>
      <c r="B3210"/>
      <c r="C3210"/>
      <c r="D3210"/>
      <c r="E3210"/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</row>
    <row r="3211" spans="1:17">
      <c r="A3211"/>
      <c r="B3211"/>
      <c r="C3211"/>
      <c r="D3211"/>
      <c r="E3211"/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</row>
    <row r="3212" spans="1:17">
      <c r="A3212"/>
      <c r="B3212"/>
      <c r="C3212"/>
      <c r="D3212"/>
      <c r="E3212"/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</row>
    <row r="3213" spans="1:17">
      <c r="A3213"/>
      <c r="B3213"/>
      <c r="C3213"/>
      <c r="D3213"/>
      <c r="E3213"/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</row>
    <row r="3214" spans="1:17">
      <c r="A3214"/>
      <c r="B3214"/>
      <c r="C3214"/>
      <c r="D3214"/>
      <c r="E3214"/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</row>
    <row r="3215" spans="1:17">
      <c r="A3215"/>
      <c r="B3215"/>
      <c r="C3215"/>
      <c r="D3215"/>
      <c r="E3215"/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</row>
    <row r="3216" spans="1:17">
      <c r="A3216"/>
      <c r="B3216"/>
      <c r="C3216"/>
      <c r="D3216"/>
      <c r="E3216"/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</row>
    <row r="3217" spans="1:17">
      <c r="A3217"/>
      <c r="B3217"/>
      <c r="C3217"/>
      <c r="D3217"/>
      <c r="E3217"/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</row>
    <row r="3218" spans="1:17">
      <c r="A3218"/>
      <c r="B3218"/>
      <c r="C3218"/>
      <c r="D3218"/>
      <c r="E3218"/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</row>
    <row r="3219" spans="1:17">
      <c r="A3219"/>
      <c r="B3219"/>
      <c r="C3219"/>
      <c r="D3219"/>
      <c r="E3219"/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</row>
    <row r="3220" spans="1:17">
      <c r="A3220"/>
      <c r="B3220"/>
      <c r="C3220"/>
      <c r="D3220"/>
      <c r="E3220"/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</row>
    <row r="3221" spans="1:17">
      <c r="A3221"/>
      <c r="B3221"/>
      <c r="C3221"/>
      <c r="D3221"/>
      <c r="E3221"/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</row>
    <row r="3222" spans="1:17">
      <c r="A3222"/>
      <c r="B3222"/>
      <c r="C3222"/>
      <c r="D3222"/>
      <c r="E3222"/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</row>
    <row r="3223" spans="1:17">
      <c r="A3223"/>
      <c r="B3223"/>
      <c r="C3223"/>
      <c r="D3223"/>
      <c r="E3223"/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</row>
    <row r="3224" spans="1:17">
      <c r="A3224"/>
      <c r="B3224"/>
      <c r="C3224"/>
      <c r="D3224"/>
      <c r="E3224"/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</row>
    <row r="3225" spans="1:17">
      <c r="A3225"/>
      <c r="B3225"/>
      <c r="C3225"/>
      <c r="D3225"/>
      <c r="E3225"/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</row>
    <row r="3226" spans="1:17">
      <c r="A3226"/>
      <c r="B3226"/>
      <c r="C3226"/>
      <c r="D3226"/>
      <c r="E3226"/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</row>
    <row r="3227" spans="1:17">
      <c r="A3227"/>
      <c r="B3227"/>
      <c r="C3227"/>
      <c r="D3227"/>
      <c r="E3227"/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</row>
    <row r="3228" spans="1:17">
      <c r="A3228"/>
      <c r="B3228"/>
      <c r="C3228"/>
      <c r="D3228"/>
      <c r="E3228"/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</row>
    <row r="3229" spans="1:17">
      <c r="A3229"/>
      <c r="B3229"/>
      <c r="C3229"/>
      <c r="D3229"/>
      <c r="E3229"/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</row>
    <row r="3230" spans="1:17">
      <c r="A3230"/>
      <c r="B3230"/>
      <c r="C3230"/>
      <c r="D3230"/>
      <c r="E3230"/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</row>
    <row r="3231" spans="1:17">
      <c r="A3231"/>
      <c r="B3231"/>
      <c r="C3231"/>
      <c r="D3231"/>
      <c r="E3231"/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</row>
    <row r="3232" spans="1:17">
      <c r="A3232"/>
      <c r="B3232"/>
      <c r="C3232"/>
      <c r="D3232"/>
      <c r="E3232"/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</row>
    <row r="3233" spans="1:17">
      <c r="A3233"/>
      <c r="B3233"/>
      <c r="C3233"/>
      <c r="D3233"/>
      <c r="E3233"/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</row>
    <row r="3234" spans="1:17">
      <c r="A3234"/>
      <c r="B3234"/>
      <c r="C3234"/>
      <c r="D3234"/>
      <c r="E3234"/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</row>
    <row r="3235" spans="1:17">
      <c r="A3235"/>
      <c r="B3235"/>
      <c r="C3235"/>
      <c r="D3235"/>
      <c r="E3235"/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</row>
    <row r="3236" spans="1:17">
      <c r="A3236"/>
      <c r="B3236"/>
      <c r="C3236"/>
      <c r="D3236"/>
      <c r="E3236"/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</row>
    <row r="3237" spans="1:17">
      <c r="A3237"/>
      <c r="B3237"/>
      <c r="C3237"/>
      <c r="D3237"/>
      <c r="E3237"/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</row>
    <row r="3238" spans="1:17">
      <c r="A3238"/>
      <c r="B3238"/>
      <c r="C3238"/>
      <c r="D3238"/>
      <c r="E3238"/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</row>
    <row r="3239" spans="1:17">
      <c r="A3239"/>
      <c r="B3239"/>
      <c r="C3239"/>
      <c r="D3239"/>
      <c r="E3239"/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</row>
    <row r="3240" spans="1:17">
      <c r="A3240"/>
      <c r="B3240"/>
      <c r="C3240"/>
      <c r="D3240"/>
      <c r="E3240"/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</row>
    <row r="3241" spans="1:17">
      <c r="A3241"/>
      <c r="B3241"/>
      <c r="C3241"/>
      <c r="D3241"/>
      <c r="E3241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</row>
    <row r="3242" spans="1:17">
      <c r="A3242"/>
      <c r="B3242"/>
      <c r="C3242"/>
      <c r="D3242"/>
      <c r="E3242"/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</row>
    <row r="3243" spans="1:17">
      <c r="A3243"/>
      <c r="B3243"/>
      <c r="C3243"/>
      <c r="D3243"/>
      <c r="E3243"/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</row>
    <row r="3244" spans="1:17">
      <c r="A3244"/>
      <c r="B3244"/>
      <c r="C3244"/>
      <c r="D3244"/>
      <c r="E3244"/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</row>
    <row r="3245" spans="1:17">
      <c r="A3245"/>
      <c r="B3245"/>
      <c r="C3245"/>
      <c r="D3245"/>
      <c r="E3245"/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</row>
    <row r="3246" spans="1:17">
      <c r="A3246"/>
      <c r="B3246"/>
      <c r="C3246"/>
      <c r="D3246"/>
      <c r="E3246"/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</row>
    <row r="3247" spans="1:17">
      <c r="A3247"/>
      <c r="B3247"/>
      <c r="C3247"/>
      <c r="D3247"/>
      <c r="E3247"/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</row>
    <row r="3248" spans="1:17">
      <c r="A3248"/>
      <c r="B3248"/>
      <c r="C3248"/>
      <c r="D3248"/>
      <c r="E3248"/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</row>
    <row r="3249" spans="1:17">
      <c r="A3249"/>
      <c r="B3249"/>
      <c r="C3249"/>
      <c r="D3249"/>
      <c r="E3249"/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</row>
    <row r="3250" spans="1:17">
      <c r="A3250"/>
      <c r="B3250"/>
      <c r="C3250"/>
      <c r="D3250"/>
      <c r="E3250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</row>
    <row r="3251" spans="1:17">
      <c r="A3251"/>
      <c r="B3251"/>
      <c r="C3251"/>
      <c r="D3251"/>
      <c r="E3251"/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</row>
    <row r="3252" spans="1:17">
      <c r="A3252"/>
      <c r="B3252"/>
      <c r="C3252"/>
      <c r="D3252"/>
      <c r="E3252"/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</row>
    <row r="3253" spans="1:17">
      <c r="A3253"/>
      <c r="B3253"/>
      <c r="C3253"/>
      <c r="D3253"/>
      <c r="E3253"/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</row>
    <row r="3254" spans="1:17">
      <c r="A3254"/>
      <c r="B3254"/>
      <c r="C3254"/>
      <c r="D3254"/>
      <c r="E3254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</row>
    <row r="3255" spans="1:17">
      <c r="A3255"/>
      <c r="B3255"/>
      <c r="C3255"/>
      <c r="D3255"/>
      <c r="E3255"/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</row>
    <row r="3256" spans="1:17">
      <c r="A3256"/>
      <c r="B3256"/>
      <c r="C3256"/>
      <c r="D3256"/>
      <c r="E3256"/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</row>
    <row r="3257" spans="1:17">
      <c r="A3257"/>
      <c r="B3257"/>
      <c r="C3257"/>
      <c r="D3257"/>
      <c r="E3257"/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</row>
    <row r="3258" spans="1:17">
      <c r="A3258"/>
      <c r="B3258"/>
      <c r="C3258"/>
      <c r="D3258"/>
      <c r="E3258"/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</row>
    <row r="3259" spans="1:17">
      <c r="A3259"/>
      <c r="B3259"/>
      <c r="C3259"/>
      <c r="D3259"/>
      <c r="E3259"/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</row>
    <row r="3260" spans="1:17">
      <c r="A3260"/>
      <c r="B3260"/>
      <c r="C3260"/>
      <c r="D3260"/>
      <c r="E3260"/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</row>
    <row r="3261" spans="1:17">
      <c r="A3261"/>
      <c r="B3261"/>
      <c r="C3261"/>
      <c r="D3261"/>
      <c r="E3261"/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</row>
    <row r="3262" spans="1:17">
      <c r="A3262"/>
      <c r="B3262"/>
      <c r="C3262"/>
      <c r="D3262"/>
      <c r="E3262"/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</row>
    <row r="3263" spans="1:17">
      <c r="A3263"/>
      <c r="B3263"/>
      <c r="C3263"/>
      <c r="D3263"/>
      <c r="E3263"/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</row>
    <row r="3264" spans="1:17">
      <c r="A3264"/>
      <c r="B3264"/>
      <c r="C3264"/>
      <c r="D3264"/>
      <c r="E3264"/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</row>
    <row r="3265" spans="1:17">
      <c r="A3265"/>
      <c r="B3265"/>
      <c r="C3265"/>
      <c r="D3265"/>
      <c r="E3265"/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</row>
    <row r="3266" spans="1:17">
      <c r="A3266"/>
      <c r="B3266"/>
      <c r="C3266"/>
      <c r="D3266"/>
      <c r="E3266"/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</row>
    <row r="3267" spans="1:17">
      <c r="A3267"/>
      <c r="B3267"/>
      <c r="C3267"/>
      <c r="D3267"/>
      <c r="E3267"/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</row>
    <row r="3268" spans="1:17">
      <c r="A3268"/>
      <c r="B3268"/>
      <c r="C3268"/>
      <c r="D3268"/>
      <c r="E3268"/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</row>
    <row r="3269" spans="1:17">
      <c r="A3269"/>
      <c r="B3269"/>
      <c r="C3269"/>
      <c r="D3269"/>
      <c r="E3269"/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</row>
    <row r="3270" spans="1:17">
      <c r="A3270"/>
      <c r="B3270"/>
      <c r="C3270"/>
      <c r="D3270"/>
      <c r="E3270"/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</row>
    <row r="3271" spans="1:17">
      <c r="A3271"/>
      <c r="B3271"/>
      <c r="C3271"/>
      <c r="D3271"/>
      <c r="E3271"/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</row>
    <row r="3272" spans="1:17">
      <c r="A3272"/>
      <c r="B3272"/>
      <c r="C3272"/>
      <c r="D3272"/>
      <c r="E3272"/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</row>
    <row r="3273" spans="1:17">
      <c r="A3273"/>
      <c r="B3273"/>
      <c r="C3273"/>
      <c r="D3273"/>
      <c r="E3273"/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</row>
    <row r="3274" spans="1:17">
      <c r="A3274"/>
      <c r="B3274"/>
      <c r="C3274"/>
      <c r="D3274"/>
      <c r="E3274"/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</row>
    <row r="3275" spans="1:17">
      <c r="A3275"/>
      <c r="B3275"/>
      <c r="C3275"/>
      <c r="D3275"/>
      <c r="E3275"/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</row>
    <row r="3276" spans="1:17">
      <c r="A3276"/>
      <c r="B3276"/>
      <c r="C3276"/>
      <c r="D3276"/>
      <c r="E3276"/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</row>
    <row r="3277" spans="1:17">
      <c r="A3277"/>
      <c r="B3277"/>
      <c r="C3277"/>
      <c r="D3277"/>
      <c r="E3277"/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</row>
    <row r="3278" spans="1:17">
      <c r="A3278"/>
      <c r="B3278"/>
      <c r="C3278"/>
      <c r="D3278"/>
      <c r="E3278"/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</row>
    <row r="3279" spans="1:17">
      <c r="A3279"/>
      <c r="B3279"/>
      <c r="C3279"/>
      <c r="D3279"/>
      <c r="E3279"/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</row>
    <row r="3280" spans="1:17">
      <c r="A3280"/>
      <c r="B3280"/>
      <c r="C3280"/>
      <c r="D3280"/>
      <c r="E3280"/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</row>
    <row r="3281" spans="1:17">
      <c r="A3281"/>
      <c r="B3281"/>
      <c r="C3281"/>
      <c r="D3281"/>
      <c r="E3281"/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</row>
    <row r="3282" spans="1:17">
      <c r="A3282"/>
      <c r="B3282"/>
      <c r="C3282"/>
      <c r="D3282"/>
      <c r="E3282"/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</row>
    <row r="3283" spans="1:17">
      <c r="A3283"/>
      <c r="B3283"/>
      <c r="C3283"/>
      <c r="D3283"/>
      <c r="E3283"/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</row>
    <row r="3284" spans="1:17">
      <c r="A3284"/>
      <c r="B3284"/>
      <c r="C3284"/>
      <c r="D3284"/>
      <c r="E3284"/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</row>
    <row r="3285" spans="1:17">
      <c r="A3285"/>
      <c r="B3285"/>
      <c r="C3285"/>
      <c r="D3285"/>
      <c r="E3285"/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</row>
    <row r="3286" spans="1:17">
      <c r="A3286"/>
      <c r="B3286"/>
      <c r="C3286"/>
      <c r="D3286"/>
      <c r="E3286"/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</row>
    <row r="3287" spans="1:17">
      <c r="A3287"/>
      <c r="B3287"/>
      <c r="C3287"/>
      <c r="D3287"/>
      <c r="E3287"/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</row>
    <row r="3288" spans="1:17">
      <c r="A3288"/>
      <c r="B3288"/>
      <c r="C3288"/>
      <c r="D3288"/>
      <c r="E3288"/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</row>
    <row r="3289" spans="1:17">
      <c r="A3289"/>
      <c r="B3289"/>
      <c r="C3289"/>
      <c r="D3289"/>
      <c r="E3289"/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</row>
    <row r="3290" spans="1:17">
      <c r="A3290"/>
      <c r="B3290"/>
      <c r="C3290"/>
      <c r="D3290"/>
      <c r="E3290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</row>
    <row r="3291" spans="1:17">
      <c r="A3291"/>
      <c r="B3291"/>
      <c r="C3291"/>
      <c r="D3291"/>
      <c r="E3291"/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</row>
    <row r="3292" spans="1:17">
      <c r="A3292"/>
      <c r="B3292"/>
      <c r="C3292"/>
      <c r="D3292"/>
      <c r="E3292"/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</row>
    <row r="3293" spans="1:17">
      <c r="A3293"/>
      <c r="B3293"/>
      <c r="C3293"/>
      <c r="D3293"/>
      <c r="E3293"/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</row>
    <row r="3294" spans="1:17">
      <c r="A3294"/>
      <c r="B3294"/>
      <c r="C3294"/>
      <c r="D3294"/>
      <c r="E3294"/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</row>
    <row r="3295" spans="1:17">
      <c r="A3295"/>
      <c r="B3295"/>
      <c r="C3295"/>
      <c r="D3295"/>
      <c r="E3295"/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</row>
    <row r="3296" spans="1:17">
      <c r="A3296"/>
      <c r="B3296"/>
      <c r="C3296"/>
      <c r="D3296"/>
      <c r="E3296"/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</row>
    <row r="3297" spans="1:17">
      <c r="A3297"/>
      <c r="B3297"/>
      <c r="C3297"/>
      <c r="D3297"/>
      <c r="E3297"/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</row>
    <row r="3298" spans="1:17">
      <c r="A3298"/>
      <c r="B3298"/>
      <c r="C3298"/>
      <c r="D3298"/>
      <c r="E3298"/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</row>
    <row r="3299" spans="1:17">
      <c r="A3299"/>
      <c r="B3299"/>
      <c r="C3299"/>
      <c r="D3299"/>
      <c r="E3299"/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</row>
    <row r="3300" spans="1:17">
      <c r="A3300"/>
      <c r="B3300"/>
      <c r="C3300"/>
      <c r="D3300"/>
      <c r="E3300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</row>
    <row r="3301" spans="1:17">
      <c r="A3301"/>
      <c r="B3301"/>
      <c r="C3301"/>
      <c r="D3301"/>
      <c r="E3301"/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</row>
    <row r="3302" spans="1:17">
      <c r="A3302"/>
      <c r="B3302"/>
      <c r="C3302"/>
      <c r="D3302"/>
      <c r="E3302"/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</row>
    <row r="3303" spans="1:17">
      <c r="A3303"/>
      <c r="B3303"/>
      <c r="C3303"/>
      <c r="D3303"/>
      <c r="E3303"/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</row>
    <row r="3304" spans="1:17">
      <c r="A3304"/>
      <c r="B3304"/>
      <c r="C3304"/>
      <c r="D3304"/>
      <c r="E3304"/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</row>
    <row r="3305" spans="1:17">
      <c r="A3305"/>
      <c r="B3305"/>
      <c r="C3305"/>
      <c r="D3305"/>
      <c r="E3305"/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</row>
    <row r="3306" spans="1:17">
      <c r="A3306"/>
      <c r="B3306"/>
      <c r="C3306"/>
      <c r="D3306"/>
      <c r="E3306"/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</row>
    <row r="3307" spans="1:17">
      <c r="A3307"/>
      <c r="B3307"/>
      <c r="C3307"/>
      <c r="D3307"/>
      <c r="E3307"/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</row>
    <row r="3308" spans="1:17">
      <c r="A3308"/>
      <c r="B3308"/>
      <c r="C3308"/>
      <c r="D3308"/>
      <c r="E3308"/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</row>
    <row r="3309" spans="1:17">
      <c r="A3309"/>
      <c r="B3309"/>
      <c r="C3309"/>
      <c r="D3309"/>
      <c r="E3309"/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</row>
    <row r="3310" spans="1:17">
      <c r="A3310"/>
      <c r="B3310"/>
      <c r="C3310"/>
      <c r="D3310"/>
      <c r="E3310"/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</row>
    <row r="3311" spans="1:17">
      <c r="A3311"/>
      <c r="B3311"/>
      <c r="C3311"/>
      <c r="D3311"/>
      <c r="E3311"/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</row>
    <row r="3312" spans="1:17">
      <c r="A3312"/>
      <c r="B3312"/>
      <c r="C3312"/>
      <c r="D3312"/>
      <c r="E3312"/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</row>
    <row r="3313" spans="1:17">
      <c r="A3313"/>
      <c r="B3313"/>
      <c r="C3313"/>
      <c r="D3313"/>
      <c r="E3313"/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</row>
    <row r="3314" spans="1:17">
      <c r="A3314"/>
      <c r="B3314"/>
      <c r="C3314"/>
      <c r="D3314"/>
      <c r="E3314"/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</row>
    <row r="3315" spans="1:17">
      <c r="A3315"/>
      <c r="B3315"/>
      <c r="C3315"/>
      <c r="D3315"/>
      <c r="E3315"/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</row>
    <row r="3316" spans="1:17">
      <c r="A3316"/>
      <c r="B3316"/>
      <c r="C3316"/>
      <c r="D3316"/>
      <c r="E3316"/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</row>
    <row r="3317" spans="1:17">
      <c r="A3317"/>
      <c r="B3317"/>
      <c r="C3317"/>
      <c r="D3317"/>
      <c r="E3317"/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</row>
    <row r="3318" spans="1:17">
      <c r="A3318"/>
      <c r="B3318"/>
      <c r="C3318"/>
      <c r="D3318"/>
      <c r="E3318"/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</row>
    <row r="3319" spans="1:17">
      <c r="A3319"/>
      <c r="B3319"/>
      <c r="C3319"/>
      <c r="D3319"/>
      <c r="E3319"/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</row>
    <row r="3320" spans="1:17">
      <c r="A3320"/>
      <c r="B3320"/>
      <c r="C3320"/>
      <c r="D3320"/>
      <c r="E3320"/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</row>
    <row r="3321" spans="1:17">
      <c r="A3321"/>
      <c r="B3321"/>
      <c r="C3321"/>
      <c r="D3321"/>
      <c r="E3321"/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</row>
    <row r="3322" spans="1:17">
      <c r="A3322"/>
      <c r="B3322"/>
      <c r="C3322"/>
      <c r="D3322"/>
      <c r="E3322"/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</row>
    <row r="3323" spans="1:17">
      <c r="A3323"/>
      <c r="B3323"/>
      <c r="C3323"/>
      <c r="D3323"/>
      <c r="E3323"/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</row>
    <row r="3324" spans="1:17">
      <c r="A3324"/>
      <c r="B3324"/>
      <c r="C3324"/>
      <c r="D3324"/>
      <c r="E3324"/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</row>
    <row r="3325" spans="1:17">
      <c r="A3325"/>
      <c r="B3325"/>
      <c r="C3325"/>
      <c r="D3325"/>
      <c r="E3325"/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</row>
    <row r="3326" spans="1:17">
      <c r="A3326"/>
      <c r="B3326"/>
      <c r="C3326"/>
      <c r="D3326"/>
      <c r="E3326"/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</row>
    <row r="3327" spans="1:17">
      <c r="A3327"/>
      <c r="B3327"/>
      <c r="C3327"/>
      <c r="D3327"/>
      <c r="E3327"/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</row>
    <row r="3328" spans="1:17">
      <c r="A3328"/>
      <c r="B3328"/>
      <c r="C3328"/>
      <c r="D3328"/>
      <c r="E3328"/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</row>
    <row r="3329" spans="1:17">
      <c r="A3329"/>
      <c r="B3329"/>
      <c r="C3329"/>
      <c r="D3329"/>
      <c r="E3329"/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</row>
    <row r="3330" spans="1:17">
      <c r="A3330"/>
      <c r="B3330"/>
      <c r="C3330"/>
      <c r="D3330"/>
      <c r="E3330"/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</row>
    <row r="3331" spans="1:17">
      <c r="A3331"/>
      <c r="B3331"/>
      <c r="C3331"/>
      <c r="D3331"/>
      <c r="E3331"/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</row>
    <row r="3332" spans="1:17">
      <c r="A3332"/>
      <c r="B3332"/>
      <c r="C3332"/>
      <c r="D3332"/>
      <c r="E3332"/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</row>
    <row r="3333" spans="1:17">
      <c r="A3333"/>
      <c r="B3333"/>
      <c r="C3333"/>
      <c r="D3333"/>
      <c r="E3333"/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  <c r="Q3333" s="58"/>
    </row>
    <row r="3334" spans="1:17">
      <c r="A3334"/>
      <c r="B3334"/>
      <c r="C3334"/>
      <c r="D3334"/>
      <c r="E3334"/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  <c r="Q3334" s="58"/>
    </row>
    <row r="3335" spans="1:17">
      <c r="A3335"/>
      <c r="B3335"/>
      <c r="C3335"/>
      <c r="D3335"/>
      <c r="E3335"/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  <c r="Q3335" s="58"/>
    </row>
    <row r="3336" spans="1:17">
      <c r="A3336"/>
      <c r="B3336"/>
      <c r="C3336"/>
      <c r="D3336"/>
      <c r="E3336"/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  <c r="Q3336" s="58"/>
    </row>
    <row r="3337" spans="1:17">
      <c r="A3337"/>
      <c r="B3337"/>
      <c r="C3337"/>
      <c r="D3337"/>
      <c r="E3337"/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  <c r="Q3337" s="58"/>
    </row>
    <row r="3338" spans="1:17">
      <c r="A3338"/>
      <c r="B3338"/>
      <c r="C3338"/>
      <c r="D3338"/>
      <c r="E3338"/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  <c r="Q3338" s="58"/>
    </row>
    <row r="3339" spans="1:17">
      <c r="A3339"/>
      <c r="B3339"/>
      <c r="C3339"/>
      <c r="D3339"/>
      <c r="E3339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</row>
    <row r="3340" spans="1:17">
      <c r="A3340"/>
      <c r="B3340"/>
      <c r="C3340"/>
      <c r="D3340"/>
      <c r="E3340"/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  <c r="Q3340" s="58"/>
    </row>
    <row r="3341" spans="1:17">
      <c r="A3341"/>
      <c r="B3341"/>
      <c r="C3341"/>
      <c r="D3341"/>
      <c r="E3341"/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  <c r="Q3341" s="58"/>
    </row>
    <row r="3342" spans="1:17">
      <c r="A3342"/>
      <c r="B3342"/>
      <c r="C3342"/>
      <c r="D3342"/>
      <c r="E3342"/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  <c r="Q3342" s="58"/>
    </row>
    <row r="3343" spans="1:17">
      <c r="A3343"/>
      <c r="B3343"/>
      <c r="C3343"/>
      <c r="D3343"/>
      <c r="E3343"/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  <c r="Q3343" s="58"/>
    </row>
    <row r="3344" spans="1:17">
      <c r="A3344"/>
      <c r="B3344"/>
      <c r="C3344"/>
      <c r="D3344"/>
      <c r="E3344"/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  <c r="Q3344" s="58"/>
    </row>
    <row r="3345" spans="1:17">
      <c r="A3345"/>
      <c r="B3345"/>
      <c r="C3345"/>
      <c r="D3345"/>
      <c r="E3345"/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  <c r="Q3345" s="58"/>
    </row>
    <row r="3346" spans="1:17">
      <c r="A3346"/>
      <c r="B3346"/>
      <c r="C3346"/>
      <c r="D3346"/>
      <c r="E3346"/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  <c r="Q3346" s="58"/>
    </row>
    <row r="3347" spans="1:17">
      <c r="A3347"/>
      <c r="B3347"/>
      <c r="C3347"/>
      <c r="D3347"/>
      <c r="E3347"/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  <c r="Q3347" s="58"/>
    </row>
    <row r="3348" spans="1:17">
      <c r="A3348"/>
      <c r="B3348"/>
      <c r="C3348"/>
      <c r="D3348"/>
      <c r="E3348"/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  <c r="Q3348" s="58"/>
    </row>
    <row r="3349" spans="1:17">
      <c r="A3349"/>
      <c r="B3349"/>
      <c r="C3349"/>
      <c r="D3349"/>
      <c r="E3349"/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  <c r="Q3349" s="58"/>
    </row>
    <row r="3350" spans="1:17">
      <c r="A3350"/>
      <c r="B3350"/>
      <c r="C3350"/>
      <c r="D3350"/>
      <c r="E3350"/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  <c r="Q3350" s="58"/>
    </row>
    <row r="3351" spans="1:17">
      <c r="A3351"/>
      <c r="B3351"/>
      <c r="C3351"/>
      <c r="D3351"/>
      <c r="E3351"/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  <c r="Q3351" s="58"/>
    </row>
    <row r="3352" spans="1:17">
      <c r="A3352"/>
      <c r="B3352"/>
      <c r="C3352"/>
      <c r="D3352"/>
      <c r="E3352"/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  <c r="Q3352" s="58"/>
    </row>
    <row r="3353" spans="1:17">
      <c r="A3353"/>
      <c r="B3353"/>
      <c r="C3353"/>
      <c r="D3353"/>
      <c r="E3353"/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  <c r="Q3353" s="58"/>
    </row>
    <row r="3354" spans="1:17">
      <c r="A3354"/>
      <c r="B3354"/>
      <c r="C3354"/>
      <c r="D3354"/>
      <c r="E3354"/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  <c r="Q3354" s="58"/>
    </row>
    <row r="3355" spans="1:17">
      <c r="A3355"/>
      <c r="B3355"/>
      <c r="C3355"/>
      <c r="D3355"/>
      <c r="E3355"/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  <c r="Q3355" s="58"/>
    </row>
    <row r="3356" spans="1:17">
      <c r="A3356"/>
      <c r="B3356"/>
      <c r="C3356"/>
      <c r="D3356"/>
      <c r="E3356"/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  <c r="Q3356" s="58"/>
    </row>
    <row r="3357" spans="1:17">
      <c r="A3357"/>
      <c r="B3357"/>
      <c r="C3357"/>
      <c r="D3357"/>
      <c r="E3357"/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  <c r="Q3357" s="58"/>
    </row>
    <row r="3358" spans="1:17">
      <c r="A3358"/>
      <c r="B3358"/>
      <c r="C3358"/>
      <c r="D3358"/>
      <c r="E3358"/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  <c r="Q3358" s="58"/>
    </row>
    <row r="3359" spans="1:17">
      <c r="A3359"/>
      <c r="B3359"/>
      <c r="C3359"/>
      <c r="D3359"/>
      <c r="E3359"/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  <c r="Q3359" s="58"/>
    </row>
    <row r="3360" spans="1:17">
      <c r="A3360"/>
      <c r="B3360"/>
      <c r="C3360"/>
      <c r="D3360"/>
      <c r="E3360"/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  <c r="Q3360" s="58"/>
    </row>
    <row r="3361" spans="1:17">
      <c r="A3361"/>
      <c r="B3361"/>
      <c r="C3361"/>
      <c r="D3361"/>
      <c r="E3361"/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  <c r="Q3361" s="58"/>
    </row>
    <row r="3362" spans="1:17">
      <c r="A3362"/>
      <c r="B3362"/>
      <c r="C3362"/>
      <c r="D3362"/>
      <c r="E3362"/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  <c r="Q3362" s="58"/>
    </row>
    <row r="3363" spans="1:17">
      <c r="A3363"/>
      <c r="B3363"/>
      <c r="C3363"/>
      <c r="D3363"/>
      <c r="E3363"/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  <c r="Q3363" s="58"/>
    </row>
    <row r="3364" spans="1:17">
      <c r="A3364"/>
      <c r="B3364"/>
      <c r="C3364"/>
      <c r="D3364"/>
      <c r="E3364"/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  <c r="Q3364" s="58"/>
    </row>
    <row r="3365" spans="1:17">
      <c r="A3365"/>
      <c r="B3365"/>
      <c r="C3365"/>
      <c r="D3365"/>
      <c r="E3365"/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  <c r="Q3365" s="58"/>
    </row>
    <row r="3366" spans="1:17">
      <c r="A3366"/>
      <c r="B3366"/>
      <c r="C3366"/>
      <c r="D3366"/>
      <c r="E3366"/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  <c r="Q3366" s="58"/>
    </row>
    <row r="3367" spans="1:17">
      <c r="A3367"/>
      <c r="B3367"/>
      <c r="C3367"/>
      <c r="D3367"/>
      <c r="E3367"/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  <c r="Q3367" s="58"/>
    </row>
    <row r="3368" spans="1:17">
      <c r="A3368"/>
      <c r="B3368"/>
      <c r="C3368"/>
      <c r="D3368"/>
      <c r="E3368"/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  <c r="Q3368" s="58"/>
    </row>
    <row r="3369" spans="1:17">
      <c r="A3369"/>
      <c r="B3369"/>
      <c r="C3369"/>
      <c r="D3369"/>
      <c r="E3369"/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  <c r="Q3369" s="58"/>
    </row>
    <row r="3370" spans="1:17">
      <c r="A3370"/>
      <c r="B3370"/>
      <c r="C3370"/>
      <c r="D3370"/>
      <c r="E3370"/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  <c r="Q3370" s="58"/>
    </row>
    <row r="3371" spans="1:17">
      <c r="A3371"/>
      <c r="B3371"/>
      <c r="C3371"/>
      <c r="D3371"/>
      <c r="E3371"/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  <c r="Q3371" s="58"/>
    </row>
    <row r="3372" spans="1:17">
      <c r="A3372"/>
      <c r="B3372"/>
      <c r="C3372"/>
      <c r="D3372"/>
      <c r="E3372"/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  <c r="Q3372" s="58"/>
    </row>
    <row r="3373" spans="1:17">
      <c r="A3373"/>
      <c r="B3373"/>
      <c r="C3373"/>
      <c r="D3373"/>
      <c r="E3373"/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  <c r="Q3373" s="58"/>
    </row>
    <row r="3374" spans="1:17">
      <c r="A3374"/>
      <c r="B3374"/>
      <c r="C3374"/>
      <c r="D3374"/>
      <c r="E3374"/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  <c r="Q3374" s="58"/>
    </row>
    <row r="3375" spans="1:17">
      <c r="A3375"/>
      <c r="B3375"/>
      <c r="C3375"/>
      <c r="D3375"/>
      <c r="E3375"/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  <c r="Q3375" s="58"/>
    </row>
    <row r="3376" spans="1:17">
      <c r="A3376"/>
      <c r="B3376"/>
      <c r="C3376"/>
      <c r="D3376"/>
      <c r="E3376"/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  <c r="Q3376" s="58"/>
    </row>
    <row r="3377" spans="1:17">
      <c r="A3377"/>
      <c r="B3377"/>
      <c r="C3377"/>
      <c r="D3377"/>
      <c r="E3377"/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  <c r="Q3377" s="58"/>
    </row>
    <row r="3378" spans="1:17">
      <c r="A3378"/>
      <c r="B3378"/>
      <c r="C3378"/>
      <c r="D3378"/>
      <c r="E3378"/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  <c r="Q3378" s="58"/>
    </row>
    <row r="3379" spans="1:17">
      <c r="A3379"/>
      <c r="B3379"/>
      <c r="C3379"/>
      <c r="D3379"/>
      <c r="E3379"/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  <c r="Q3379" s="58"/>
    </row>
    <row r="3380" spans="1:17">
      <c r="A3380"/>
      <c r="B3380"/>
      <c r="C3380"/>
      <c r="D3380"/>
      <c r="E3380"/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  <c r="Q3380" s="58"/>
    </row>
    <row r="3381" spans="1:17">
      <c r="A3381"/>
      <c r="B3381"/>
      <c r="C3381"/>
      <c r="D3381"/>
      <c r="E3381"/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  <c r="Q3381" s="58"/>
    </row>
    <row r="3382" spans="1:17">
      <c r="A3382"/>
      <c r="B3382"/>
      <c r="C3382"/>
      <c r="D3382"/>
      <c r="E3382"/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  <c r="Q3382" s="58"/>
    </row>
    <row r="3383" spans="1:17">
      <c r="A3383"/>
      <c r="B3383"/>
      <c r="C3383"/>
      <c r="D3383"/>
      <c r="E3383"/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  <c r="Q3383" s="58"/>
    </row>
    <row r="3384" spans="1:17">
      <c r="A3384"/>
      <c r="B3384"/>
      <c r="C3384"/>
      <c r="D3384"/>
      <c r="E3384"/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  <c r="Q3384" s="58"/>
    </row>
    <row r="3385" spans="1:17">
      <c r="A3385"/>
      <c r="B3385"/>
      <c r="C3385"/>
      <c r="D3385"/>
      <c r="E3385"/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  <c r="Q3385" s="58"/>
    </row>
    <row r="3386" spans="1:17">
      <c r="A3386"/>
      <c r="B3386"/>
      <c r="C3386"/>
      <c r="D3386"/>
      <c r="E3386"/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  <c r="Q3386" s="58"/>
    </row>
    <row r="3387" spans="1:17">
      <c r="A3387"/>
      <c r="B3387"/>
      <c r="C3387"/>
      <c r="D3387"/>
      <c r="E3387"/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  <c r="Q3387" s="58"/>
    </row>
    <row r="3388" spans="1:17">
      <c r="A3388"/>
      <c r="B3388"/>
      <c r="C3388"/>
      <c r="D3388"/>
      <c r="E338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  <c r="Q3388" s="58"/>
    </row>
    <row r="3389" spans="1:17">
      <c r="A3389"/>
      <c r="B3389"/>
      <c r="C3389"/>
      <c r="D3389"/>
      <c r="E3389"/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  <c r="Q3389" s="58"/>
    </row>
    <row r="3390" spans="1:17">
      <c r="A3390"/>
      <c r="B3390"/>
      <c r="C3390"/>
      <c r="D3390"/>
      <c r="E3390"/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  <c r="Q3390" s="58"/>
    </row>
    <row r="3391" spans="1:17">
      <c r="A3391"/>
      <c r="B3391"/>
      <c r="C3391"/>
      <c r="D3391"/>
      <c r="E3391"/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  <c r="Q3391" s="58"/>
    </row>
    <row r="3392" spans="1:17">
      <c r="A3392"/>
      <c r="B3392"/>
      <c r="C3392"/>
      <c r="D3392"/>
      <c r="E3392"/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  <c r="Q3392" s="58"/>
    </row>
    <row r="3393" spans="1:17">
      <c r="A3393"/>
      <c r="B3393"/>
      <c r="C3393"/>
      <c r="D3393"/>
      <c r="E3393"/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  <c r="Q3393" s="58"/>
    </row>
    <row r="3394" spans="1:17">
      <c r="A3394"/>
      <c r="B3394"/>
      <c r="C3394"/>
      <c r="D3394"/>
      <c r="E3394"/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  <c r="Q3394" s="58"/>
    </row>
    <row r="3395" spans="1:17">
      <c r="A3395"/>
      <c r="B3395"/>
      <c r="C3395"/>
      <c r="D3395"/>
      <c r="E3395"/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  <c r="Q3395" s="58"/>
    </row>
    <row r="3396" spans="1:17">
      <c r="A3396"/>
      <c r="B3396"/>
      <c r="C3396"/>
      <c r="D3396"/>
      <c r="E3396"/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  <c r="Q3396" s="58"/>
    </row>
    <row r="3397" spans="1:17">
      <c r="A3397"/>
      <c r="B3397"/>
      <c r="C3397"/>
      <c r="D3397"/>
      <c r="E3397"/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  <c r="Q3397" s="58"/>
    </row>
    <row r="3398" spans="1:17">
      <c r="A3398"/>
      <c r="B3398"/>
      <c r="C3398"/>
      <c r="D3398"/>
      <c r="E3398"/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  <c r="Q3398" s="58"/>
    </row>
    <row r="3399" spans="1:17">
      <c r="A3399"/>
      <c r="B3399"/>
      <c r="C3399"/>
      <c r="D3399"/>
      <c r="E3399"/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  <c r="Q3399" s="58"/>
    </row>
    <row r="3400" spans="1:17">
      <c r="A3400"/>
      <c r="B3400"/>
      <c r="C3400"/>
      <c r="D3400"/>
      <c r="E3400"/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  <c r="Q3400" s="58"/>
    </row>
    <row r="3401" spans="1:17">
      <c r="A3401"/>
      <c r="B3401"/>
      <c r="C3401"/>
      <c r="D3401"/>
      <c r="E3401"/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  <c r="Q3401" s="58"/>
    </row>
    <row r="3402" spans="1:17">
      <c r="A3402"/>
      <c r="B3402"/>
      <c r="C3402"/>
      <c r="D3402"/>
      <c r="E3402"/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  <c r="Q3402" s="58"/>
    </row>
    <row r="3403" spans="1:17">
      <c r="A3403"/>
      <c r="B3403"/>
      <c r="C3403"/>
      <c r="D3403"/>
      <c r="E3403"/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  <c r="Q3403" s="58"/>
    </row>
    <row r="3404" spans="1:17">
      <c r="A3404"/>
      <c r="B3404"/>
      <c r="C3404"/>
      <c r="D3404"/>
      <c r="E3404"/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  <c r="Q3404" s="58"/>
    </row>
    <row r="3405" spans="1:17">
      <c r="A3405"/>
      <c r="B3405"/>
      <c r="C3405"/>
      <c r="D3405"/>
      <c r="E3405"/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  <c r="Q3405" s="58"/>
    </row>
    <row r="3406" spans="1:17">
      <c r="A3406"/>
      <c r="B3406"/>
      <c r="C3406"/>
      <c r="D3406"/>
      <c r="E3406"/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  <c r="Q3406" s="58"/>
    </row>
    <row r="3407" spans="1:17">
      <c r="A3407"/>
      <c r="B3407"/>
      <c r="C3407"/>
      <c r="D3407"/>
      <c r="E3407"/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  <c r="Q3407" s="58"/>
    </row>
    <row r="3408" spans="1:17">
      <c r="A3408"/>
      <c r="B3408"/>
      <c r="C3408"/>
      <c r="D3408"/>
      <c r="E3408"/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  <c r="Q3408" s="58"/>
    </row>
    <row r="3409" spans="1:17">
      <c r="A3409"/>
      <c r="B3409"/>
      <c r="C3409"/>
      <c r="D3409"/>
      <c r="E3409"/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  <c r="Q3409" s="58"/>
    </row>
    <row r="3410" spans="1:17">
      <c r="A3410"/>
      <c r="B3410"/>
      <c r="C3410"/>
      <c r="D3410"/>
      <c r="E3410"/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  <c r="Q3410" s="58"/>
    </row>
    <row r="3411" spans="1:17">
      <c r="A3411"/>
      <c r="B3411"/>
      <c r="C3411"/>
      <c r="D3411"/>
      <c r="E3411"/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  <c r="Q3411" s="58"/>
    </row>
    <row r="3412" spans="1:17">
      <c r="A3412"/>
      <c r="B3412"/>
      <c r="C3412"/>
      <c r="D3412"/>
      <c r="E3412"/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  <c r="Q3412" s="58"/>
    </row>
    <row r="3413" spans="1:17">
      <c r="A3413"/>
      <c r="B3413"/>
      <c r="C3413"/>
      <c r="D3413"/>
      <c r="E3413"/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  <c r="Q3413" s="58"/>
    </row>
    <row r="3414" spans="1:17">
      <c r="A3414"/>
      <c r="B3414"/>
      <c r="C3414"/>
      <c r="D3414"/>
      <c r="E3414"/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  <c r="Q3414" s="58"/>
    </row>
    <row r="3415" spans="1:17">
      <c r="A3415"/>
      <c r="B3415"/>
      <c r="C3415"/>
      <c r="D3415"/>
      <c r="E3415"/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  <c r="Q3415" s="58"/>
    </row>
    <row r="3416" spans="1:17">
      <c r="A3416"/>
      <c r="B3416"/>
      <c r="C3416"/>
      <c r="D3416"/>
      <c r="E3416"/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  <c r="Q3416" s="58"/>
    </row>
    <row r="3417" spans="1:17">
      <c r="A3417"/>
      <c r="B3417"/>
      <c r="C3417"/>
      <c r="D3417"/>
      <c r="E3417"/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  <c r="Q3417" s="58"/>
    </row>
    <row r="3418" spans="1:17">
      <c r="A3418"/>
      <c r="B3418"/>
      <c r="C3418"/>
      <c r="D3418"/>
      <c r="E3418"/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  <c r="Q3418" s="58"/>
    </row>
    <row r="3419" spans="1:17">
      <c r="A3419"/>
      <c r="B3419"/>
      <c r="C3419"/>
      <c r="D3419"/>
      <c r="E3419"/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  <c r="Q3419" s="58"/>
    </row>
    <row r="3420" spans="1:17">
      <c r="A3420"/>
      <c r="B3420"/>
      <c r="C3420"/>
      <c r="D3420"/>
      <c r="E3420"/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  <c r="Q3420" s="58"/>
    </row>
    <row r="3421" spans="1:17">
      <c r="A3421"/>
      <c r="B3421"/>
      <c r="C3421"/>
      <c r="D3421"/>
      <c r="E3421"/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  <c r="Q3421" s="58"/>
    </row>
    <row r="3422" spans="1:17">
      <c r="A3422"/>
      <c r="B3422"/>
      <c r="C3422"/>
      <c r="D3422"/>
      <c r="E3422"/>
      <c r="F3422" s="58"/>
      <c r="G3422" s="58"/>
      <c r="H3422" s="58"/>
      <c r="I3422" s="58"/>
      <c r="J3422" s="58"/>
      <c r="K3422" s="58"/>
      <c r="L3422" s="58"/>
      <c r="M3422" s="58"/>
      <c r="N3422" s="58"/>
      <c r="O3422" s="58"/>
      <c r="P3422" s="58"/>
      <c r="Q3422" s="58"/>
    </row>
    <row r="3423" spans="1:17">
      <c r="A3423"/>
      <c r="B3423"/>
      <c r="C3423"/>
      <c r="D3423"/>
      <c r="E3423"/>
      <c r="F3423" s="58"/>
      <c r="G3423" s="58"/>
      <c r="H3423" s="58"/>
      <c r="I3423" s="58"/>
      <c r="J3423" s="58"/>
      <c r="K3423" s="58"/>
      <c r="L3423" s="58"/>
      <c r="M3423" s="58"/>
      <c r="N3423" s="58"/>
      <c r="O3423" s="58"/>
      <c r="P3423" s="58"/>
      <c r="Q3423" s="58"/>
    </row>
    <row r="3424" spans="1:17">
      <c r="A3424"/>
      <c r="B3424"/>
      <c r="C3424"/>
      <c r="D3424"/>
      <c r="E3424"/>
      <c r="F3424" s="58"/>
      <c r="G3424" s="58"/>
      <c r="H3424" s="58"/>
      <c r="I3424" s="58"/>
      <c r="J3424" s="58"/>
      <c r="K3424" s="58"/>
      <c r="L3424" s="58"/>
      <c r="M3424" s="58"/>
      <c r="N3424" s="58"/>
      <c r="O3424" s="58"/>
      <c r="P3424" s="58"/>
      <c r="Q3424" s="58"/>
    </row>
    <row r="3425" spans="1:17">
      <c r="A3425"/>
      <c r="B3425"/>
      <c r="C3425"/>
      <c r="D3425"/>
      <c r="E3425"/>
      <c r="F3425" s="58"/>
      <c r="G3425" s="58"/>
      <c r="H3425" s="58"/>
      <c r="I3425" s="58"/>
      <c r="J3425" s="58"/>
      <c r="K3425" s="58"/>
      <c r="L3425" s="58"/>
      <c r="M3425" s="58"/>
      <c r="N3425" s="58"/>
      <c r="O3425" s="58"/>
      <c r="P3425" s="58"/>
      <c r="Q3425" s="58"/>
    </row>
    <row r="3426" spans="1:17">
      <c r="A3426"/>
      <c r="B3426"/>
      <c r="C3426"/>
      <c r="D3426"/>
      <c r="E3426"/>
      <c r="F3426" s="58"/>
      <c r="G3426" s="58"/>
      <c r="H3426" s="58"/>
      <c r="I3426" s="58"/>
      <c r="J3426" s="58"/>
      <c r="K3426" s="58"/>
      <c r="L3426" s="58"/>
      <c r="M3426" s="58"/>
      <c r="N3426" s="58"/>
      <c r="O3426" s="58"/>
      <c r="P3426" s="58"/>
      <c r="Q3426" s="58"/>
    </row>
    <row r="3427" spans="1:17">
      <c r="A3427"/>
      <c r="B3427"/>
      <c r="C3427"/>
      <c r="D3427"/>
      <c r="E3427"/>
      <c r="F3427" s="58"/>
      <c r="G3427" s="58"/>
      <c r="H3427" s="58"/>
      <c r="I3427" s="58"/>
      <c r="J3427" s="58"/>
      <c r="K3427" s="58"/>
      <c r="L3427" s="58"/>
      <c r="M3427" s="58"/>
      <c r="N3427" s="58"/>
      <c r="O3427" s="58"/>
      <c r="P3427" s="58"/>
      <c r="Q3427" s="58"/>
    </row>
    <row r="3428" spans="1:17">
      <c r="A3428"/>
      <c r="B3428"/>
      <c r="C3428"/>
      <c r="D3428"/>
      <c r="E3428"/>
      <c r="F3428" s="58"/>
      <c r="G3428" s="58"/>
      <c r="H3428" s="58"/>
      <c r="I3428" s="58"/>
      <c r="J3428" s="58"/>
      <c r="K3428" s="58"/>
      <c r="L3428" s="58"/>
      <c r="M3428" s="58"/>
      <c r="N3428" s="58"/>
      <c r="O3428" s="58"/>
      <c r="P3428" s="58"/>
      <c r="Q3428" s="58"/>
    </row>
    <row r="3429" spans="1:17">
      <c r="A3429"/>
      <c r="B3429"/>
      <c r="C3429"/>
      <c r="D3429"/>
      <c r="E3429"/>
      <c r="F3429" s="58"/>
      <c r="G3429" s="58"/>
      <c r="H3429" s="58"/>
      <c r="I3429" s="58"/>
      <c r="J3429" s="58"/>
      <c r="K3429" s="58"/>
      <c r="L3429" s="58"/>
      <c r="M3429" s="58"/>
      <c r="N3429" s="58"/>
      <c r="O3429" s="58"/>
      <c r="P3429" s="58"/>
      <c r="Q3429" s="58"/>
    </row>
  </sheetData>
  <mergeCells count="81">
    <mergeCell ref="J16:K16"/>
    <mergeCell ref="J17:K17"/>
    <mergeCell ref="J18:K18"/>
    <mergeCell ref="A21:A23"/>
    <mergeCell ref="B21:B23"/>
    <mergeCell ref="C21:C23"/>
    <mergeCell ref="D21:D23"/>
    <mergeCell ref="E21:E23"/>
    <mergeCell ref="F21:I21"/>
    <mergeCell ref="J21:M21"/>
    <mergeCell ref="F22:F23"/>
    <mergeCell ref="G22:I22"/>
    <mergeCell ref="J22:J23"/>
    <mergeCell ref="K22:M22"/>
    <mergeCell ref="A26:Q26"/>
    <mergeCell ref="A30:Q30"/>
    <mergeCell ref="A25:Q25"/>
    <mergeCell ref="N21:N23"/>
    <mergeCell ref="O21:O23"/>
    <mergeCell ref="P21:P23"/>
    <mergeCell ref="Q21:Q23"/>
    <mergeCell ref="A34:Q34"/>
    <mergeCell ref="A38:Q38"/>
    <mergeCell ref="A135:Q135"/>
    <mergeCell ref="A45:Q45"/>
    <mergeCell ref="A46:Q46"/>
    <mergeCell ref="A57:Q57"/>
    <mergeCell ref="A59:Q59"/>
    <mergeCell ref="A61:Q61"/>
    <mergeCell ref="A40:Q40"/>
    <mergeCell ref="A191:I191"/>
    <mergeCell ref="A192:I192"/>
    <mergeCell ref="A193:I193"/>
    <mergeCell ref="A194:I194"/>
    <mergeCell ref="A74:Q74"/>
    <mergeCell ref="A75:Q75"/>
    <mergeCell ref="A97:Q97"/>
    <mergeCell ref="A111:Q111"/>
    <mergeCell ref="A123:Q123"/>
    <mergeCell ref="A132:Q132"/>
    <mergeCell ref="A141:Q141"/>
    <mergeCell ref="A149:Q149"/>
    <mergeCell ref="A152:Q152"/>
    <mergeCell ref="A165:Q165"/>
    <mergeCell ref="A168:Q168"/>
    <mergeCell ref="A195:I195"/>
    <mergeCell ref="A196:I196"/>
    <mergeCell ref="A209:I209"/>
    <mergeCell ref="A198:I198"/>
    <mergeCell ref="A199:I199"/>
    <mergeCell ref="A200:I200"/>
    <mergeCell ref="A201:I201"/>
    <mergeCell ref="A202:I202"/>
    <mergeCell ref="A203:I203"/>
    <mergeCell ref="A204:I204"/>
    <mergeCell ref="A197:I197"/>
    <mergeCell ref="A205:I205"/>
    <mergeCell ref="A206:I206"/>
    <mergeCell ref="A207:I207"/>
    <mergeCell ref="A208:I208"/>
    <mergeCell ref="A210:I210"/>
    <mergeCell ref="A212:I212"/>
    <mergeCell ref="A216:Q216"/>
    <mergeCell ref="A217:Q217"/>
    <mergeCell ref="A249:Q249"/>
    <mergeCell ref="A211:I211"/>
    <mergeCell ref="A250:Q250"/>
    <mergeCell ref="A213:I213"/>
    <mergeCell ref="A235:Q235"/>
    <mergeCell ref="A240:Q240"/>
    <mergeCell ref="A241:Q241"/>
    <mergeCell ref="A243:Q243"/>
    <mergeCell ref="A219:Q219"/>
    <mergeCell ref="A246:Q246"/>
    <mergeCell ref="A247:Q247"/>
    <mergeCell ref="A220:Q220"/>
    <mergeCell ref="A224:Q224"/>
    <mergeCell ref="A225:Q225"/>
    <mergeCell ref="A227:Q227"/>
    <mergeCell ref="A232:Q232"/>
    <mergeCell ref="A233:Q233"/>
  </mergeCells>
  <pageMargins left="0.23622047244094491" right="0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68"/>
  <sheetViews>
    <sheetView showGridLines="0" topLeftCell="A4" zoomScaleSheetLayoutView="75" workbookViewId="0">
      <selection activeCell="E6" sqref="E6"/>
    </sheetView>
  </sheetViews>
  <sheetFormatPr defaultRowHeight="12" outlineLevelRow="2"/>
  <cols>
    <col min="1" max="1" width="4.5703125" style="57" customWidth="1"/>
    <col min="2" max="2" width="14.42578125" style="56" customWidth="1"/>
    <col min="3" max="3" width="40.7109375" style="55" customWidth="1"/>
    <col min="4" max="4" width="13" style="54" customWidth="1"/>
    <col min="5" max="5" width="10.7109375" style="54" customWidth="1"/>
    <col min="6" max="6" width="8.140625" style="110" customWidth="1"/>
    <col min="7" max="7" width="7.140625" style="110" customWidth="1"/>
    <col min="8" max="8" width="8" style="110" customWidth="1"/>
    <col min="9" max="9" width="7.140625" style="110" customWidth="1"/>
    <col min="10" max="10" width="8.140625" style="110" customWidth="1"/>
    <col min="11" max="11" width="7.140625" style="110" customWidth="1"/>
    <col min="12" max="12" width="8.140625" style="110" customWidth="1"/>
    <col min="13" max="13" width="7.140625" style="110" customWidth="1"/>
    <col min="14" max="16384" width="9.140625" style="111"/>
  </cols>
  <sheetData>
    <row r="1" spans="1:14" outlineLevel="2">
      <c r="A1" s="109" t="s">
        <v>366</v>
      </c>
      <c r="J1" s="109" t="s">
        <v>365</v>
      </c>
    </row>
    <row r="2" spans="1:14" outlineLevel="1">
      <c r="A2" s="98"/>
      <c r="J2" s="98"/>
    </row>
    <row r="3" spans="1:14" outlineLevel="1">
      <c r="A3" s="98"/>
      <c r="J3" s="98"/>
    </row>
    <row r="4" spans="1:14" outlineLevel="1">
      <c r="A4" s="98" t="s">
        <v>421</v>
      </c>
      <c r="J4" s="98" t="s">
        <v>421</v>
      </c>
    </row>
    <row r="5" spans="1:14" outlineLevel="1">
      <c r="A5" s="98" t="s">
        <v>363</v>
      </c>
      <c r="J5" s="98" t="s">
        <v>422</v>
      </c>
    </row>
    <row r="6" spans="1:14">
      <c r="C6" s="102"/>
      <c r="D6" s="112"/>
      <c r="E6" s="113" t="s">
        <v>414</v>
      </c>
      <c r="F6" s="114"/>
      <c r="G6" s="114"/>
      <c r="H6" s="112"/>
      <c r="I6" s="114"/>
      <c r="J6" s="114"/>
    </row>
    <row r="7" spans="1:14">
      <c r="C7" s="98"/>
      <c r="D7" s="57"/>
      <c r="E7" s="115" t="s">
        <v>9</v>
      </c>
      <c r="F7" s="114"/>
      <c r="G7" s="114"/>
      <c r="I7" s="115"/>
    </row>
    <row r="8" spans="1:14">
      <c r="C8" s="98"/>
      <c r="D8" s="57"/>
      <c r="E8" s="115"/>
      <c r="F8" s="114"/>
      <c r="G8" s="114"/>
      <c r="I8" s="115"/>
    </row>
    <row r="9" spans="1:14">
      <c r="C9" s="98"/>
      <c r="D9" s="116" t="s">
        <v>361</v>
      </c>
    </row>
    <row r="10" spans="1:14">
      <c r="C10" s="98"/>
      <c r="D10" s="57" t="s">
        <v>360</v>
      </c>
      <c r="I10" s="116"/>
    </row>
    <row r="11" spans="1:14">
      <c r="C11" s="100"/>
      <c r="D11" s="57"/>
      <c r="E11" s="101"/>
      <c r="F11" s="117"/>
      <c r="G11" s="117"/>
      <c r="I11" s="57"/>
    </row>
    <row r="12" spans="1:14">
      <c r="B12" s="117" t="s">
        <v>359</v>
      </c>
      <c r="C12" s="99" t="s">
        <v>561</v>
      </c>
      <c r="D12" s="118"/>
      <c r="E12" s="119"/>
      <c r="F12" s="120"/>
      <c r="G12" s="120"/>
      <c r="H12" s="121"/>
      <c r="I12" s="121"/>
      <c r="J12" s="121"/>
    </row>
    <row r="13" spans="1:14">
      <c r="C13" s="102"/>
      <c r="D13" s="57"/>
      <c r="E13" s="115" t="s">
        <v>358</v>
      </c>
      <c r="G13" s="114"/>
      <c r="H13" s="57"/>
      <c r="I13" s="114"/>
      <c r="J13" s="114"/>
    </row>
    <row r="14" spans="1:14">
      <c r="A14" s="104"/>
      <c r="B14" s="105"/>
      <c r="C14" s="98"/>
      <c r="D14" s="57"/>
      <c r="E14" s="122"/>
    </row>
    <row r="15" spans="1:14">
      <c r="C15" s="123" t="s">
        <v>357</v>
      </c>
      <c r="D15" s="57"/>
      <c r="E15" s="57"/>
      <c r="I15" s="123"/>
      <c r="J15" s="123"/>
      <c r="N15" s="124"/>
    </row>
    <row r="16" spans="1:14">
      <c r="C16" s="123" t="s">
        <v>425</v>
      </c>
      <c r="D16" s="110"/>
      <c r="E16" s="162">
        <f>J68</f>
        <v>7325.6573890627878</v>
      </c>
      <c r="F16" s="163"/>
      <c r="G16" s="98" t="s">
        <v>352</v>
      </c>
      <c r="I16" s="123"/>
      <c r="J16" s="123"/>
    </row>
    <row r="17" spans="1:13" outlineLevel="1">
      <c r="C17" s="123" t="s">
        <v>427</v>
      </c>
      <c r="D17" s="110"/>
      <c r="E17" s="162">
        <f>J66/108.62*75.29</f>
        <v>121.07049105793543</v>
      </c>
      <c r="F17" s="164"/>
      <c r="G17" s="98" t="s">
        <v>352</v>
      </c>
      <c r="I17" s="123"/>
      <c r="J17" s="123"/>
    </row>
    <row r="18" spans="1:13" outlineLevel="1">
      <c r="C18" s="123" t="s">
        <v>429</v>
      </c>
      <c r="D18" s="110"/>
      <c r="E18" s="162">
        <v>7150.99</v>
      </c>
      <c r="F18" s="164"/>
      <c r="G18" s="98" t="s">
        <v>352</v>
      </c>
      <c r="I18" s="123"/>
      <c r="J18" s="123"/>
    </row>
    <row r="19" spans="1:13">
      <c r="C19" s="123" t="s">
        <v>354</v>
      </c>
      <c r="D19" s="57"/>
      <c r="E19" s="162">
        <f>(K68+M68)</f>
        <v>1662.5421073467132</v>
      </c>
      <c r="F19" s="164"/>
      <c r="G19" s="98" t="s">
        <v>352</v>
      </c>
      <c r="I19" s="123"/>
      <c r="J19" s="123"/>
    </row>
    <row r="20" spans="1:13" outlineLevel="1">
      <c r="C20" s="123" t="s">
        <v>351</v>
      </c>
      <c r="D20" s="57"/>
      <c r="E20" s="165">
        <v>71.61</v>
      </c>
      <c r="F20" s="163"/>
      <c r="G20" s="98" t="s">
        <v>349</v>
      </c>
      <c r="I20" s="123"/>
      <c r="J20" s="123"/>
    </row>
    <row r="21" spans="1:13">
      <c r="C21" s="122" t="s">
        <v>433</v>
      </c>
      <c r="D21" s="57"/>
      <c r="E21" s="57"/>
    </row>
    <row r="22" spans="1:13">
      <c r="C22" s="98"/>
      <c r="D22" s="57"/>
      <c r="E22" s="57"/>
    </row>
    <row r="23" spans="1:13" ht="12.75" customHeight="1">
      <c r="A23" s="154" t="s">
        <v>11</v>
      </c>
      <c r="B23" s="156" t="s">
        <v>347</v>
      </c>
      <c r="C23" s="154" t="s">
        <v>346</v>
      </c>
      <c r="D23" s="154" t="s">
        <v>345</v>
      </c>
      <c r="E23" s="154" t="s">
        <v>344</v>
      </c>
      <c r="F23" s="154" t="s">
        <v>343</v>
      </c>
      <c r="G23" s="155"/>
      <c r="H23" s="155"/>
      <c r="I23" s="155"/>
      <c r="J23" s="154" t="s">
        <v>342</v>
      </c>
      <c r="K23" s="155"/>
      <c r="L23" s="155"/>
      <c r="M23" s="155"/>
    </row>
    <row r="24" spans="1:13" ht="13.5" customHeight="1">
      <c r="A24" s="155"/>
      <c r="B24" s="157"/>
      <c r="C24" s="154"/>
      <c r="D24" s="154"/>
      <c r="E24" s="154"/>
      <c r="F24" s="154" t="s">
        <v>337</v>
      </c>
      <c r="G24" s="154" t="s">
        <v>336</v>
      </c>
      <c r="H24" s="155"/>
      <c r="I24" s="155"/>
      <c r="J24" s="154" t="s">
        <v>337</v>
      </c>
      <c r="K24" s="154" t="s">
        <v>336</v>
      </c>
      <c r="L24" s="155"/>
      <c r="M24" s="155"/>
    </row>
    <row r="25" spans="1:13">
      <c r="A25" s="155"/>
      <c r="B25" s="157"/>
      <c r="C25" s="154"/>
      <c r="D25" s="154"/>
      <c r="E25" s="154"/>
      <c r="F25" s="155"/>
      <c r="G25" s="69" t="s">
        <v>335</v>
      </c>
      <c r="H25" s="69" t="s">
        <v>434</v>
      </c>
      <c r="I25" s="69" t="s">
        <v>333</v>
      </c>
      <c r="J25" s="155"/>
      <c r="K25" s="69" t="s">
        <v>335</v>
      </c>
      <c r="L25" s="69" t="s">
        <v>434</v>
      </c>
      <c r="M25" s="69" t="s">
        <v>333</v>
      </c>
    </row>
    <row r="26" spans="1:13">
      <c r="A26" s="66">
        <v>1</v>
      </c>
      <c r="B26" s="70">
        <v>2</v>
      </c>
      <c r="C26" s="69">
        <v>3</v>
      </c>
      <c r="D26" s="69">
        <v>4</v>
      </c>
      <c r="E26" s="63">
        <v>5</v>
      </c>
      <c r="F26" s="68">
        <v>6</v>
      </c>
      <c r="G26" s="68">
        <v>7</v>
      </c>
      <c r="H26" s="68">
        <v>8</v>
      </c>
      <c r="I26" s="68">
        <v>9</v>
      </c>
      <c r="J26" s="68">
        <v>10</v>
      </c>
      <c r="K26" s="68">
        <v>11</v>
      </c>
      <c r="L26" s="68">
        <v>12</v>
      </c>
      <c r="M26" s="68">
        <v>13</v>
      </c>
    </row>
    <row r="27" spans="1:13" ht="19.149999999999999" customHeight="1">
      <c r="A27" s="153" t="s">
        <v>435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</row>
    <row r="28" spans="1:13" ht="24">
      <c r="A28" s="66">
        <v>1</v>
      </c>
      <c r="B28" s="65" t="s">
        <v>436</v>
      </c>
      <c r="C28" s="64" t="s">
        <v>437</v>
      </c>
      <c r="D28" s="63" t="s">
        <v>438</v>
      </c>
      <c r="E28" s="66">
        <v>0.08</v>
      </c>
      <c r="F28" s="125">
        <v>748.16</v>
      </c>
      <c r="G28" s="125">
        <v>391.84</v>
      </c>
      <c r="H28" s="125">
        <v>19.739999999999998</v>
      </c>
      <c r="I28" s="125">
        <v>0.41</v>
      </c>
      <c r="J28" s="125">
        <v>59.85</v>
      </c>
      <c r="K28" s="125">
        <v>31.35</v>
      </c>
      <c r="L28" s="125">
        <v>1.58</v>
      </c>
      <c r="M28" s="125">
        <v>0.03</v>
      </c>
    </row>
    <row r="29" spans="1:13" ht="24">
      <c r="A29" s="66">
        <v>2</v>
      </c>
      <c r="B29" s="65" t="s">
        <v>439</v>
      </c>
      <c r="C29" s="64" t="s">
        <v>440</v>
      </c>
      <c r="D29" s="63" t="s">
        <v>438</v>
      </c>
      <c r="E29" s="66">
        <v>0.06</v>
      </c>
      <c r="F29" s="125">
        <v>785.06</v>
      </c>
      <c r="G29" s="125">
        <v>435.49</v>
      </c>
      <c r="H29" s="125">
        <v>22.16</v>
      </c>
      <c r="I29" s="125">
        <v>0.54</v>
      </c>
      <c r="J29" s="125">
        <v>47.1</v>
      </c>
      <c r="K29" s="125">
        <v>26.13</v>
      </c>
      <c r="L29" s="125">
        <v>1.33</v>
      </c>
      <c r="M29" s="125">
        <v>0.03</v>
      </c>
    </row>
    <row r="30" spans="1:13" ht="24">
      <c r="A30" s="66">
        <v>3</v>
      </c>
      <c r="B30" s="65" t="s">
        <v>441</v>
      </c>
      <c r="C30" s="64" t="s">
        <v>442</v>
      </c>
      <c r="D30" s="63" t="s">
        <v>438</v>
      </c>
      <c r="E30" s="66">
        <v>0.28000000000000003</v>
      </c>
      <c r="F30" s="125">
        <v>788.01</v>
      </c>
      <c r="G30" s="125">
        <v>428.54</v>
      </c>
      <c r="H30" s="125">
        <v>22.16</v>
      </c>
      <c r="I30" s="125">
        <v>0.54</v>
      </c>
      <c r="J30" s="125">
        <v>220.64</v>
      </c>
      <c r="K30" s="125">
        <v>119.99</v>
      </c>
      <c r="L30" s="125">
        <v>6.2</v>
      </c>
      <c r="M30" s="125">
        <v>0.15</v>
      </c>
    </row>
    <row r="31" spans="1:13" ht="24">
      <c r="A31" s="66">
        <v>4</v>
      </c>
      <c r="B31" s="65" t="s">
        <v>443</v>
      </c>
      <c r="C31" s="64" t="s">
        <v>444</v>
      </c>
      <c r="D31" s="63" t="s">
        <v>438</v>
      </c>
      <c r="E31" s="66">
        <v>0.02</v>
      </c>
      <c r="F31" s="125">
        <v>1438.74</v>
      </c>
      <c r="G31" s="125">
        <v>754.91</v>
      </c>
      <c r="H31" s="125">
        <v>66.62</v>
      </c>
      <c r="I31" s="125">
        <v>1.62</v>
      </c>
      <c r="J31" s="125">
        <v>28.77</v>
      </c>
      <c r="K31" s="125">
        <v>15.1</v>
      </c>
      <c r="L31" s="125">
        <v>1.33</v>
      </c>
      <c r="M31" s="125">
        <v>0.03</v>
      </c>
    </row>
    <row r="32" spans="1:13" ht="24">
      <c r="A32" s="66">
        <v>5</v>
      </c>
      <c r="B32" s="65" t="s">
        <v>445</v>
      </c>
      <c r="C32" s="64" t="s">
        <v>446</v>
      </c>
      <c r="D32" s="63" t="s">
        <v>438</v>
      </c>
      <c r="E32" s="66">
        <v>0.06</v>
      </c>
      <c r="F32" s="125">
        <v>2335.7600000000002</v>
      </c>
      <c r="G32" s="125">
        <v>574.37</v>
      </c>
      <c r="H32" s="125">
        <v>45.03</v>
      </c>
      <c r="I32" s="125">
        <v>1.76</v>
      </c>
      <c r="J32" s="125">
        <v>140.15</v>
      </c>
      <c r="K32" s="125">
        <v>34.46</v>
      </c>
      <c r="L32" s="125">
        <v>2.7</v>
      </c>
      <c r="M32" s="125">
        <v>0.11</v>
      </c>
    </row>
    <row r="33" spans="1:13" ht="24">
      <c r="A33" s="66">
        <v>6</v>
      </c>
      <c r="B33" s="65" t="s">
        <v>447</v>
      </c>
      <c r="C33" s="64" t="s">
        <v>448</v>
      </c>
      <c r="D33" s="63" t="s">
        <v>438</v>
      </c>
      <c r="E33" s="66">
        <v>0.04</v>
      </c>
      <c r="F33" s="125">
        <v>3535.58</v>
      </c>
      <c r="G33" s="125">
        <v>478.14</v>
      </c>
      <c r="H33" s="125">
        <v>1339.69</v>
      </c>
      <c r="I33" s="125">
        <v>492.77</v>
      </c>
      <c r="J33" s="125">
        <v>141.41999999999999</v>
      </c>
      <c r="K33" s="125">
        <v>19.13</v>
      </c>
      <c r="L33" s="125">
        <v>53.59</v>
      </c>
      <c r="M33" s="125">
        <v>19.71</v>
      </c>
    </row>
    <row r="34" spans="1:13">
      <c r="A34" s="66">
        <v>6.1</v>
      </c>
      <c r="B34" s="65" t="s">
        <v>163</v>
      </c>
      <c r="C34" s="64" t="s">
        <v>449</v>
      </c>
      <c r="D34" s="63" t="s">
        <v>450</v>
      </c>
      <c r="E34" s="66">
        <v>4</v>
      </c>
      <c r="F34" s="125">
        <v>31.1</v>
      </c>
      <c r="G34" s="125">
        <v>31.1</v>
      </c>
      <c r="H34" s="125"/>
      <c r="I34" s="125"/>
      <c r="J34" s="125">
        <v>124.4</v>
      </c>
      <c r="K34" s="125">
        <v>124.4</v>
      </c>
      <c r="L34" s="125"/>
      <c r="M34" s="125"/>
    </row>
    <row r="35" spans="1:13">
      <c r="A35" s="66">
        <v>7</v>
      </c>
      <c r="B35" s="65" t="s">
        <v>163</v>
      </c>
      <c r="C35" s="64" t="s">
        <v>451</v>
      </c>
      <c r="D35" s="63" t="s">
        <v>450</v>
      </c>
      <c r="E35" s="66">
        <v>4</v>
      </c>
      <c r="F35" s="125">
        <v>8.11</v>
      </c>
      <c r="G35" s="125">
        <v>5</v>
      </c>
      <c r="H35" s="125"/>
      <c r="I35" s="125"/>
      <c r="J35" s="125">
        <v>32.44</v>
      </c>
      <c r="K35" s="125">
        <v>20</v>
      </c>
      <c r="L35" s="125"/>
      <c r="M35" s="125"/>
    </row>
    <row r="36" spans="1:13" ht="24">
      <c r="A36" s="66">
        <v>8</v>
      </c>
      <c r="B36" s="65" t="s">
        <v>452</v>
      </c>
      <c r="C36" s="64" t="s">
        <v>453</v>
      </c>
      <c r="D36" s="63" t="s">
        <v>454</v>
      </c>
      <c r="E36" s="66">
        <v>2</v>
      </c>
      <c r="F36" s="125">
        <v>86.68</v>
      </c>
      <c r="G36" s="125">
        <v>33.33</v>
      </c>
      <c r="H36" s="125">
        <v>3.48</v>
      </c>
      <c r="I36" s="125">
        <v>0.14000000000000001</v>
      </c>
      <c r="J36" s="125">
        <v>173.36</v>
      </c>
      <c r="K36" s="125">
        <v>66.66</v>
      </c>
      <c r="L36" s="125">
        <v>6.96</v>
      </c>
      <c r="M36" s="125">
        <v>0.28000000000000003</v>
      </c>
    </row>
    <row r="37" spans="1:13">
      <c r="A37" s="66">
        <v>9.1</v>
      </c>
      <c r="B37" s="65" t="s">
        <v>163</v>
      </c>
      <c r="C37" s="64" t="s">
        <v>455</v>
      </c>
      <c r="D37" s="63" t="s">
        <v>450</v>
      </c>
      <c r="E37" s="66">
        <v>2</v>
      </c>
      <c r="F37" s="125">
        <v>62.11</v>
      </c>
      <c r="G37" s="125">
        <v>31.1</v>
      </c>
      <c r="H37" s="125"/>
      <c r="I37" s="125"/>
      <c r="J37" s="125">
        <v>124.22</v>
      </c>
      <c r="K37" s="125">
        <v>62.2</v>
      </c>
      <c r="L37" s="125"/>
      <c r="M37" s="125"/>
    </row>
    <row r="38" spans="1:13" ht="24">
      <c r="A38" s="66">
        <v>10</v>
      </c>
      <c r="B38" s="65" t="s">
        <v>456</v>
      </c>
      <c r="C38" s="64" t="s">
        <v>457</v>
      </c>
      <c r="D38" s="63" t="s">
        <v>454</v>
      </c>
      <c r="E38" s="66">
        <v>2</v>
      </c>
      <c r="F38" s="125">
        <v>6.23</v>
      </c>
      <c r="G38" s="125">
        <v>3.37</v>
      </c>
      <c r="H38" s="125">
        <v>2.42</v>
      </c>
      <c r="I38" s="125">
        <v>0.14000000000000001</v>
      </c>
      <c r="J38" s="125">
        <v>12.46</v>
      </c>
      <c r="K38" s="125">
        <v>6.74</v>
      </c>
      <c r="L38" s="125">
        <v>4.84</v>
      </c>
      <c r="M38" s="125">
        <v>0.28000000000000003</v>
      </c>
    </row>
    <row r="39" spans="1:13">
      <c r="A39" s="66">
        <v>11</v>
      </c>
      <c r="B39" s="65" t="s">
        <v>163</v>
      </c>
      <c r="C39" s="64" t="s">
        <v>458</v>
      </c>
      <c r="D39" s="63" t="s">
        <v>450</v>
      </c>
      <c r="E39" s="66">
        <v>2</v>
      </c>
      <c r="F39" s="125">
        <v>186.6</v>
      </c>
      <c r="G39" s="125">
        <v>93.3</v>
      </c>
      <c r="H39" s="125"/>
      <c r="I39" s="125"/>
      <c r="J39" s="125">
        <v>373.2</v>
      </c>
      <c r="K39" s="125">
        <v>186.6</v>
      </c>
      <c r="L39" s="125"/>
      <c r="M39" s="125"/>
    </row>
    <row r="40" spans="1:13" ht="24">
      <c r="A40" s="66">
        <v>12</v>
      </c>
      <c r="B40" s="65" t="s">
        <v>459</v>
      </c>
      <c r="C40" s="64" t="s">
        <v>460</v>
      </c>
      <c r="D40" s="63" t="s">
        <v>461</v>
      </c>
      <c r="E40" s="66">
        <v>0.02</v>
      </c>
      <c r="F40" s="125">
        <v>1738.54</v>
      </c>
      <c r="G40" s="125">
        <v>758.88</v>
      </c>
      <c r="H40" s="125">
        <v>61.64</v>
      </c>
      <c r="I40" s="125">
        <v>1.35</v>
      </c>
      <c r="J40" s="125">
        <v>34.770000000000003</v>
      </c>
      <c r="K40" s="125">
        <v>15.18</v>
      </c>
      <c r="L40" s="125">
        <v>1.23</v>
      </c>
      <c r="M40" s="125">
        <v>0.03</v>
      </c>
    </row>
    <row r="41" spans="1:13">
      <c r="A41" s="66">
        <v>13</v>
      </c>
      <c r="B41" s="65" t="s">
        <v>163</v>
      </c>
      <c r="C41" s="64" t="s">
        <v>462</v>
      </c>
      <c r="D41" s="63" t="s">
        <v>161</v>
      </c>
      <c r="E41" s="66">
        <v>2</v>
      </c>
      <c r="F41" s="125">
        <v>23.33</v>
      </c>
      <c r="G41" s="125"/>
      <c r="H41" s="125"/>
      <c r="I41" s="125"/>
      <c r="J41" s="125">
        <v>46.66</v>
      </c>
      <c r="K41" s="125"/>
      <c r="L41" s="125"/>
      <c r="M41" s="125"/>
    </row>
    <row r="42" spans="1:13" ht="72">
      <c r="A42" s="66">
        <v>14</v>
      </c>
      <c r="B42" s="65" t="s">
        <v>463</v>
      </c>
      <c r="C42" s="64" t="s">
        <v>464</v>
      </c>
      <c r="D42" s="63" t="s">
        <v>454</v>
      </c>
      <c r="E42" s="66">
        <v>2</v>
      </c>
      <c r="F42" s="125">
        <v>243.09</v>
      </c>
      <c r="G42" s="125">
        <v>24.4</v>
      </c>
      <c r="H42" s="125">
        <v>3.69</v>
      </c>
      <c r="I42" s="125">
        <v>0.14000000000000001</v>
      </c>
      <c r="J42" s="125">
        <v>486.18</v>
      </c>
      <c r="K42" s="125">
        <v>48.8</v>
      </c>
      <c r="L42" s="125">
        <v>7.38</v>
      </c>
      <c r="M42" s="125">
        <v>0.28000000000000003</v>
      </c>
    </row>
    <row r="43" spans="1:13">
      <c r="A43" s="66">
        <v>15</v>
      </c>
      <c r="B43" s="65" t="s">
        <v>163</v>
      </c>
      <c r="C43" s="64" t="s">
        <v>465</v>
      </c>
      <c r="D43" s="63" t="s">
        <v>450</v>
      </c>
      <c r="E43" s="66">
        <v>2</v>
      </c>
      <c r="F43" s="125">
        <v>31.1</v>
      </c>
      <c r="G43" s="125">
        <v>31.1</v>
      </c>
      <c r="H43" s="125"/>
      <c r="I43" s="125"/>
      <c r="J43" s="125">
        <v>62.2</v>
      </c>
      <c r="K43" s="125">
        <v>62.2</v>
      </c>
      <c r="L43" s="125"/>
      <c r="M43" s="125"/>
    </row>
    <row r="44" spans="1:13" ht="36">
      <c r="A44" s="66">
        <v>16</v>
      </c>
      <c r="B44" s="65" t="s">
        <v>466</v>
      </c>
      <c r="C44" s="64" t="s">
        <v>467</v>
      </c>
      <c r="D44" s="63" t="s">
        <v>454</v>
      </c>
      <c r="E44" s="66">
        <v>4</v>
      </c>
      <c r="F44" s="125">
        <v>255.97</v>
      </c>
      <c r="G44" s="125">
        <v>14.84</v>
      </c>
      <c r="H44" s="125">
        <v>1.1299999999999999</v>
      </c>
      <c r="I44" s="125"/>
      <c r="J44" s="125">
        <v>1023.88</v>
      </c>
      <c r="K44" s="125">
        <v>59.36</v>
      </c>
      <c r="L44" s="125">
        <v>4.5199999999999996</v>
      </c>
      <c r="M44" s="125"/>
    </row>
    <row r="45" spans="1:13">
      <c r="A45" s="66">
        <v>16.100000000000001</v>
      </c>
      <c r="B45" s="65" t="s">
        <v>163</v>
      </c>
      <c r="C45" s="64" t="s">
        <v>468</v>
      </c>
      <c r="D45" s="63" t="s">
        <v>450</v>
      </c>
      <c r="E45" s="66">
        <v>2</v>
      </c>
      <c r="F45" s="125">
        <v>9.33</v>
      </c>
      <c r="G45" s="125">
        <v>9.33</v>
      </c>
      <c r="H45" s="125"/>
      <c r="I45" s="125"/>
      <c r="J45" s="125">
        <v>18.66</v>
      </c>
      <c r="K45" s="125">
        <v>18.66</v>
      </c>
      <c r="L45" s="125"/>
      <c r="M45" s="125"/>
    </row>
    <row r="46" spans="1:13">
      <c r="A46" s="66">
        <v>16.2</v>
      </c>
      <c r="B46" s="65" t="s">
        <v>163</v>
      </c>
      <c r="C46" s="64" t="s">
        <v>469</v>
      </c>
      <c r="D46" s="63" t="s">
        <v>450</v>
      </c>
      <c r="E46" s="66">
        <v>2</v>
      </c>
      <c r="F46" s="125">
        <v>9.33</v>
      </c>
      <c r="G46" s="125">
        <v>9.33</v>
      </c>
      <c r="H46" s="125"/>
      <c r="I46" s="125"/>
      <c r="J46" s="125">
        <v>18.66</v>
      </c>
      <c r="K46" s="125">
        <v>18.66</v>
      </c>
      <c r="L46" s="125"/>
      <c r="M46" s="125"/>
    </row>
    <row r="47" spans="1:13">
      <c r="A47" s="66">
        <v>16.3</v>
      </c>
      <c r="B47" s="65" t="s">
        <v>163</v>
      </c>
      <c r="C47" s="64" t="s">
        <v>470</v>
      </c>
      <c r="D47" s="63" t="s">
        <v>450</v>
      </c>
      <c r="E47" s="66">
        <v>2</v>
      </c>
      <c r="F47" s="125">
        <v>9.33</v>
      </c>
      <c r="G47" s="125">
        <v>9.33</v>
      </c>
      <c r="H47" s="125"/>
      <c r="I47" s="125"/>
      <c r="J47" s="125">
        <v>18.66</v>
      </c>
      <c r="K47" s="125">
        <v>18.66</v>
      </c>
      <c r="L47" s="125"/>
      <c r="M47" s="125"/>
    </row>
    <row r="48" spans="1:13">
      <c r="A48" s="66">
        <v>16.399999999999999</v>
      </c>
      <c r="B48" s="65" t="s">
        <v>163</v>
      </c>
      <c r="C48" s="64" t="s">
        <v>471</v>
      </c>
      <c r="D48" s="63" t="s">
        <v>450</v>
      </c>
      <c r="E48" s="66">
        <v>2</v>
      </c>
      <c r="F48" s="125">
        <v>20</v>
      </c>
      <c r="G48" s="125">
        <v>20</v>
      </c>
      <c r="H48" s="125"/>
      <c r="I48" s="125"/>
      <c r="J48" s="125">
        <v>40</v>
      </c>
      <c r="K48" s="125">
        <v>40</v>
      </c>
      <c r="L48" s="125"/>
      <c r="M48" s="125"/>
    </row>
    <row r="49" spans="1:13" ht="36">
      <c r="A49" s="66">
        <v>17</v>
      </c>
      <c r="B49" s="65" t="s">
        <v>472</v>
      </c>
      <c r="C49" s="64" t="s">
        <v>473</v>
      </c>
      <c r="D49" s="63" t="s">
        <v>454</v>
      </c>
      <c r="E49" s="66">
        <v>4</v>
      </c>
      <c r="F49" s="125">
        <v>283.55</v>
      </c>
      <c r="G49" s="125">
        <v>22.06</v>
      </c>
      <c r="H49" s="125">
        <v>3.77</v>
      </c>
      <c r="I49" s="125">
        <v>0.14000000000000001</v>
      </c>
      <c r="J49" s="125">
        <v>1134.2</v>
      </c>
      <c r="K49" s="125">
        <v>88.24</v>
      </c>
      <c r="L49" s="125">
        <v>15.08</v>
      </c>
      <c r="M49" s="125">
        <v>0.56000000000000005</v>
      </c>
    </row>
    <row r="50" spans="1:13" ht="24">
      <c r="A50" s="66">
        <v>18</v>
      </c>
      <c r="B50" s="65" t="s">
        <v>474</v>
      </c>
      <c r="C50" s="64" t="s">
        <v>475</v>
      </c>
      <c r="D50" s="63" t="s">
        <v>476</v>
      </c>
      <c r="E50" s="66">
        <v>2.1</v>
      </c>
      <c r="F50" s="125">
        <v>88.72</v>
      </c>
      <c r="G50" s="125">
        <v>33.090000000000003</v>
      </c>
      <c r="H50" s="125">
        <v>2.42</v>
      </c>
      <c r="I50" s="125">
        <v>0.14000000000000001</v>
      </c>
      <c r="J50" s="125">
        <v>186.31</v>
      </c>
      <c r="K50" s="125">
        <v>69.489999999999995</v>
      </c>
      <c r="L50" s="125">
        <v>5.08</v>
      </c>
      <c r="M50" s="125">
        <v>0.28999999999999998</v>
      </c>
    </row>
    <row r="51" spans="1:13">
      <c r="A51" s="66">
        <v>19</v>
      </c>
      <c r="B51" s="65" t="s">
        <v>163</v>
      </c>
      <c r="C51" s="64" t="s">
        <v>477</v>
      </c>
      <c r="D51" s="63" t="s">
        <v>170</v>
      </c>
      <c r="E51" s="66">
        <v>60</v>
      </c>
      <c r="F51" s="125">
        <v>2.63</v>
      </c>
      <c r="G51" s="125">
        <v>2.63</v>
      </c>
      <c r="H51" s="125"/>
      <c r="I51" s="125"/>
      <c r="J51" s="125">
        <v>157.80000000000001</v>
      </c>
      <c r="K51" s="125">
        <v>157.80000000000001</v>
      </c>
      <c r="L51" s="125"/>
      <c r="M51" s="125"/>
    </row>
    <row r="52" spans="1:13">
      <c r="A52" s="66">
        <v>20</v>
      </c>
      <c r="B52" s="65" t="s">
        <v>163</v>
      </c>
      <c r="C52" s="64" t="s">
        <v>478</v>
      </c>
      <c r="D52" s="63" t="s">
        <v>170</v>
      </c>
      <c r="E52" s="66">
        <v>110</v>
      </c>
      <c r="F52" s="125">
        <v>3.77</v>
      </c>
      <c r="G52" s="125">
        <v>3.77</v>
      </c>
      <c r="H52" s="125"/>
      <c r="I52" s="125"/>
      <c r="J52" s="125">
        <v>414.7</v>
      </c>
      <c r="K52" s="125">
        <v>414.7</v>
      </c>
      <c r="L52" s="125"/>
      <c r="M52" s="125"/>
    </row>
    <row r="53" spans="1:13">
      <c r="A53" s="66">
        <v>21</v>
      </c>
      <c r="B53" s="65" t="s">
        <v>163</v>
      </c>
      <c r="C53" s="64" t="s">
        <v>479</v>
      </c>
      <c r="D53" s="63" t="s">
        <v>170</v>
      </c>
      <c r="E53" s="66">
        <v>20</v>
      </c>
      <c r="F53" s="125">
        <v>5</v>
      </c>
      <c r="G53" s="125">
        <v>5</v>
      </c>
      <c r="H53" s="125"/>
      <c r="I53" s="125"/>
      <c r="J53" s="125">
        <v>100</v>
      </c>
      <c r="K53" s="125">
        <v>100</v>
      </c>
      <c r="L53" s="125"/>
      <c r="M53" s="125"/>
    </row>
    <row r="54" spans="1:13">
      <c r="A54" s="66">
        <v>22</v>
      </c>
      <c r="B54" s="65" t="s">
        <v>163</v>
      </c>
      <c r="C54" s="64" t="s">
        <v>480</v>
      </c>
      <c r="D54" s="63" t="s">
        <v>170</v>
      </c>
      <c r="E54" s="66">
        <v>20</v>
      </c>
      <c r="F54" s="125">
        <v>8</v>
      </c>
      <c r="G54" s="125">
        <v>8</v>
      </c>
      <c r="H54" s="125"/>
      <c r="I54" s="125"/>
      <c r="J54" s="125">
        <v>160</v>
      </c>
      <c r="K54" s="125">
        <v>160</v>
      </c>
      <c r="L54" s="125"/>
      <c r="M54" s="125"/>
    </row>
    <row r="55" spans="1:13">
      <c r="A55" s="66">
        <v>23</v>
      </c>
      <c r="B55" s="65" t="s">
        <v>163</v>
      </c>
      <c r="C55" s="64" t="s">
        <v>481</v>
      </c>
      <c r="D55" s="63" t="s">
        <v>170</v>
      </c>
      <c r="E55" s="66">
        <v>20</v>
      </c>
      <c r="F55" s="125">
        <v>1.55</v>
      </c>
      <c r="G55" s="125">
        <v>1.55</v>
      </c>
      <c r="H55" s="125"/>
      <c r="I55" s="125"/>
      <c r="J55" s="125">
        <v>31</v>
      </c>
      <c r="K55" s="125">
        <v>31</v>
      </c>
      <c r="L55" s="125"/>
      <c r="M55" s="125"/>
    </row>
    <row r="56" spans="1:13" ht="19.149999999999999" customHeight="1">
      <c r="A56" s="153" t="s">
        <v>482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</row>
    <row r="57" spans="1:13" ht="48">
      <c r="A57" s="66">
        <v>24</v>
      </c>
      <c r="B57" s="65" t="s">
        <v>483</v>
      </c>
      <c r="C57" s="64" t="s">
        <v>484</v>
      </c>
      <c r="D57" s="63" t="s">
        <v>112</v>
      </c>
      <c r="E57" s="63">
        <v>0.09</v>
      </c>
      <c r="F57" s="125">
        <v>1357.56</v>
      </c>
      <c r="G57" s="125">
        <v>1357.56</v>
      </c>
      <c r="H57" s="125"/>
      <c r="I57" s="125"/>
      <c r="J57" s="125">
        <v>122.18</v>
      </c>
      <c r="K57" s="125">
        <v>122.18</v>
      </c>
      <c r="L57" s="125"/>
      <c r="M57" s="125"/>
    </row>
    <row r="58" spans="1:13" ht="24">
      <c r="A58" s="66">
        <v>25</v>
      </c>
      <c r="B58" s="65" t="s">
        <v>485</v>
      </c>
      <c r="C58" s="64" t="s">
        <v>486</v>
      </c>
      <c r="D58" s="63" t="s">
        <v>487</v>
      </c>
      <c r="E58" s="63">
        <v>1.2</v>
      </c>
      <c r="F58" s="125">
        <v>853.77</v>
      </c>
      <c r="G58" s="125">
        <v>100.58</v>
      </c>
      <c r="H58" s="125">
        <v>60.15</v>
      </c>
      <c r="I58" s="125">
        <v>2.57</v>
      </c>
      <c r="J58" s="125">
        <v>1024.52</v>
      </c>
      <c r="K58" s="125">
        <v>120.7</v>
      </c>
      <c r="L58" s="125">
        <v>72.180000000000007</v>
      </c>
      <c r="M58" s="125">
        <v>3.08</v>
      </c>
    </row>
    <row r="59" spans="1:13" ht="24">
      <c r="A59" s="66">
        <v>26</v>
      </c>
      <c r="B59" s="65" t="s">
        <v>488</v>
      </c>
      <c r="C59" s="64" t="s">
        <v>489</v>
      </c>
      <c r="D59" s="63" t="s">
        <v>476</v>
      </c>
      <c r="E59" s="63">
        <v>0.125</v>
      </c>
      <c r="F59" s="125">
        <v>1082.21</v>
      </c>
      <c r="G59" s="125">
        <v>156.04</v>
      </c>
      <c r="H59" s="125">
        <v>78.58</v>
      </c>
      <c r="I59" s="125">
        <v>2.97</v>
      </c>
      <c r="J59" s="125">
        <v>135.28</v>
      </c>
      <c r="K59" s="125">
        <v>19.510000000000002</v>
      </c>
      <c r="L59" s="125">
        <v>9.82</v>
      </c>
      <c r="M59" s="125">
        <v>0.37</v>
      </c>
    </row>
    <row r="60" spans="1:13" ht="24">
      <c r="A60" s="66">
        <v>26.1</v>
      </c>
      <c r="B60" s="65" t="s">
        <v>488</v>
      </c>
      <c r="C60" s="64" t="s">
        <v>489</v>
      </c>
      <c r="D60" s="63" t="s">
        <v>476</v>
      </c>
      <c r="E60" s="66">
        <v>0.6</v>
      </c>
      <c r="F60" s="125">
        <v>1082.21</v>
      </c>
      <c r="G60" s="125">
        <v>156.04</v>
      </c>
      <c r="H60" s="125">
        <v>78.58</v>
      </c>
      <c r="I60" s="125">
        <v>2.97</v>
      </c>
      <c r="J60" s="125">
        <v>649.33000000000004</v>
      </c>
      <c r="K60" s="125">
        <v>93.62</v>
      </c>
      <c r="L60" s="125">
        <v>47.15</v>
      </c>
      <c r="M60" s="125">
        <v>1.78</v>
      </c>
    </row>
    <row r="61" spans="1:13">
      <c r="A61" s="151" t="s">
        <v>557</v>
      </c>
      <c r="B61" s="161"/>
      <c r="C61" s="161"/>
      <c r="D61" s="161"/>
      <c r="E61" s="161"/>
      <c r="F61" s="161"/>
      <c r="G61" s="161"/>
      <c r="H61" s="161"/>
      <c r="I61" s="161"/>
      <c r="J61" s="126">
        <v>7343</v>
      </c>
      <c r="K61" s="126">
        <v>2371.52</v>
      </c>
      <c r="L61" s="126">
        <v>240.97</v>
      </c>
      <c r="M61" s="126">
        <v>27.01</v>
      </c>
    </row>
    <row r="62" spans="1:13">
      <c r="A62" s="151" t="s">
        <v>559</v>
      </c>
      <c r="B62" s="161"/>
      <c r="C62" s="161"/>
      <c r="D62" s="161"/>
      <c r="E62" s="161"/>
      <c r="F62" s="161"/>
      <c r="G62" s="161"/>
      <c r="H62" s="161"/>
      <c r="I62" s="161"/>
      <c r="J62" s="127">
        <f>J61/108.62*75.29</f>
        <v>5089.803627324618</v>
      </c>
      <c r="K62" s="127">
        <f>K61/108.62*75.29</f>
        <v>1643.820114159455</v>
      </c>
      <c r="L62" s="127">
        <f>L61/108.62*75.29</f>
        <v>167.02845976799853</v>
      </c>
      <c r="M62" s="127">
        <f>M61/108.62*75.29</f>
        <v>18.721993187258335</v>
      </c>
    </row>
    <row r="63" spans="1:13">
      <c r="A63" s="151" t="s">
        <v>95</v>
      </c>
      <c r="B63" s="161"/>
      <c r="C63" s="161"/>
      <c r="D63" s="161"/>
      <c r="E63" s="161"/>
      <c r="F63" s="161"/>
      <c r="G63" s="161"/>
      <c r="H63" s="161"/>
      <c r="I63" s="161"/>
      <c r="J63" s="127">
        <f>1921.23/108.62*75.29</f>
        <v>1331.7014058184498</v>
      </c>
      <c r="K63" s="125"/>
      <c r="L63" s="125"/>
      <c r="M63" s="125"/>
    </row>
    <row r="64" spans="1:13">
      <c r="A64" s="151" t="s">
        <v>94</v>
      </c>
      <c r="B64" s="161"/>
      <c r="C64" s="161"/>
      <c r="D64" s="161"/>
      <c r="E64" s="161"/>
      <c r="F64" s="161"/>
      <c r="G64" s="161"/>
      <c r="H64" s="161"/>
      <c r="I64" s="161"/>
      <c r="J64" s="127">
        <f>1304.41/108.62*75.29</f>
        <v>904.15235591972021</v>
      </c>
      <c r="K64" s="125"/>
      <c r="L64" s="125"/>
      <c r="M64" s="125"/>
    </row>
    <row r="65" spans="1:13">
      <c r="A65" s="153" t="s">
        <v>93</v>
      </c>
      <c r="B65" s="161"/>
      <c r="C65" s="161"/>
      <c r="D65" s="161"/>
      <c r="E65" s="161"/>
      <c r="F65" s="161"/>
      <c r="G65" s="161"/>
      <c r="H65" s="161"/>
      <c r="I65" s="161"/>
      <c r="J65" s="125"/>
      <c r="K65" s="125"/>
      <c r="L65" s="125"/>
      <c r="M65" s="125"/>
    </row>
    <row r="66" spans="1:13">
      <c r="A66" s="151" t="s">
        <v>490</v>
      </c>
      <c r="B66" s="161"/>
      <c r="C66" s="161"/>
      <c r="D66" s="161"/>
      <c r="E66" s="161"/>
      <c r="F66" s="161"/>
      <c r="G66" s="161"/>
      <c r="H66" s="161"/>
      <c r="I66" s="161"/>
      <c r="J66" s="127">
        <f>251.99/108.62*75.29</f>
        <v>174.66697753636532</v>
      </c>
      <c r="K66" s="125"/>
      <c r="L66" s="125"/>
      <c r="M66" s="125"/>
    </row>
    <row r="67" spans="1:13">
      <c r="A67" s="151" t="s">
        <v>491</v>
      </c>
      <c r="B67" s="161"/>
      <c r="C67" s="161"/>
      <c r="D67" s="161"/>
      <c r="E67" s="161"/>
      <c r="F67" s="161"/>
      <c r="G67" s="161"/>
      <c r="H67" s="161"/>
      <c r="I67" s="161"/>
      <c r="J67" s="127">
        <f>10316.65/108.62*75.29</f>
        <v>7150.9904115264226</v>
      </c>
      <c r="K67" s="125"/>
      <c r="L67" s="125"/>
      <c r="M67" s="125"/>
    </row>
    <row r="68" spans="1:13">
      <c r="A68" s="158" t="s">
        <v>554</v>
      </c>
      <c r="B68" s="159"/>
      <c r="C68" s="159"/>
      <c r="D68" s="159"/>
      <c r="E68" s="159"/>
      <c r="F68" s="159"/>
      <c r="G68" s="159"/>
      <c r="H68" s="159"/>
      <c r="I68" s="160"/>
      <c r="J68" s="128">
        <f>J62+J63+J64</f>
        <v>7325.6573890627878</v>
      </c>
      <c r="K68" s="129">
        <f>K61/108.62*75.29</f>
        <v>1643.820114159455</v>
      </c>
      <c r="L68" s="128">
        <f>L61/108.62*75.29</f>
        <v>167.02845976799853</v>
      </c>
      <c r="M68" s="128">
        <f>M61/108.62*75.29</f>
        <v>18.721993187258335</v>
      </c>
    </row>
  </sheetData>
  <mergeCells count="26">
    <mergeCell ref="E16:F16"/>
    <mergeCell ref="E17:F17"/>
    <mergeCell ref="E18:F18"/>
    <mergeCell ref="E19:F19"/>
    <mergeCell ref="E20:F20"/>
    <mergeCell ref="A23:A25"/>
    <mergeCell ref="B23:B25"/>
    <mergeCell ref="C23:C25"/>
    <mergeCell ref="D23:D25"/>
    <mergeCell ref="E23:E25"/>
    <mergeCell ref="F23:I23"/>
    <mergeCell ref="J23:M23"/>
    <mergeCell ref="F24:F25"/>
    <mergeCell ref="G24:I24"/>
    <mergeCell ref="J24:J25"/>
    <mergeCell ref="K24:M24"/>
    <mergeCell ref="A68:I68"/>
    <mergeCell ref="A66:I66"/>
    <mergeCell ref="A67:I67"/>
    <mergeCell ref="A27:M27"/>
    <mergeCell ref="A56:M56"/>
    <mergeCell ref="A61:I61"/>
    <mergeCell ref="A63:I63"/>
    <mergeCell ref="A64:I64"/>
    <mergeCell ref="A65:I65"/>
    <mergeCell ref="A62:I62"/>
  </mergeCells>
  <pageMargins left="0.39370078740157483" right="0" top="0.51181102362204722" bottom="0.39370078740157483" header="0.31496062992125984" footer="0.19685039370078741"/>
  <pageSetup paperSize="9" fitToHeight="100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418"/>
  <sheetViews>
    <sheetView showGridLines="0" zoomScaleNormal="75" zoomScaleSheetLayoutView="75" workbookViewId="0">
      <selection activeCell="G16" sqref="G16"/>
    </sheetView>
  </sheetViews>
  <sheetFormatPr defaultRowHeight="12.75" outlineLevelRow="2"/>
  <cols>
    <col min="1" max="1" width="3.28515625" style="57" customWidth="1"/>
    <col min="2" max="2" width="9.7109375" style="56" customWidth="1"/>
    <col min="3" max="3" width="34.28515625" style="55" customWidth="1"/>
    <col min="4" max="4" width="7.7109375" style="54" customWidth="1"/>
    <col min="5" max="5" width="11.7109375" style="53" customWidth="1"/>
    <col min="6" max="6" width="7.7109375" style="52" customWidth="1"/>
    <col min="7" max="9" width="6.7109375" style="52" customWidth="1"/>
    <col min="10" max="10" width="7.7109375" style="52" customWidth="1"/>
    <col min="11" max="17" width="6.7109375" style="52" customWidth="1"/>
  </cols>
  <sheetData>
    <row r="1" spans="1:18" outlineLevel="2">
      <c r="A1" s="88" t="s">
        <v>366</v>
      </c>
      <c r="C1" s="72"/>
      <c r="D1" s="71"/>
      <c r="E1" s="17"/>
      <c r="F1" s="8"/>
      <c r="G1" s="8"/>
      <c r="H1" s="8"/>
      <c r="I1" s="8"/>
      <c r="J1" s="8"/>
      <c r="K1" s="8"/>
      <c r="L1" s="8"/>
      <c r="M1" s="87" t="s">
        <v>365</v>
      </c>
      <c r="O1" s="8"/>
      <c r="P1" s="8"/>
      <c r="Q1" s="8"/>
    </row>
    <row r="2" spans="1:18" outlineLevel="1">
      <c r="A2" s="1"/>
      <c r="C2" s="72"/>
      <c r="D2" s="71"/>
      <c r="E2" s="17"/>
      <c r="F2" s="8"/>
      <c r="G2" s="8"/>
      <c r="H2" s="8"/>
      <c r="I2" s="8"/>
      <c r="J2" s="8"/>
      <c r="K2" s="8"/>
      <c r="L2" s="8"/>
      <c r="M2" s="1"/>
      <c r="O2" s="8"/>
      <c r="P2" s="8"/>
      <c r="Q2" s="8"/>
    </row>
    <row r="3" spans="1:18" outlineLevel="1">
      <c r="A3" s="1"/>
      <c r="C3" s="72"/>
      <c r="D3" s="71"/>
      <c r="E3" s="17"/>
      <c r="F3" s="8"/>
      <c r="G3" s="8"/>
      <c r="H3" s="8"/>
      <c r="I3" s="8"/>
      <c r="J3" s="8"/>
      <c r="K3" s="8"/>
      <c r="L3" s="8"/>
      <c r="M3" s="1"/>
      <c r="O3" s="8"/>
      <c r="P3" s="8"/>
      <c r="Q3" s="8"/>
    </row>
    <row r="4" spans="1:18" outlineLevel="1">
      <c r="A4" s="1" t="s">
        <v>364</v>
      </c>
      <c r="C4" s="72"/>
      <c r="D4" s="71"/>
      <c r="E4" s="17"/>
      <c r="F4" s="8"/>
      <c r="G4" s="8"/>
      <c r="H4" s="8"/>
      <c r="I4" s="8"/>
      <c r="J4" s="8"/>
      <c r="K4" s="8"/>
      <c r="L4" s="8"/>
      <c r="M4" s="1" t="s">
        <v>364</v>
      </c>
      <c r="O4" s="8"/>
      <c r="P4" s="8"/>
      <c r="Q4" s="8"/>
      <c r="R4" s="86"/>
    </row>
    <row r="5" spans="1:18" outlineLevel="1">
      <c r="A5" s="1" t="s">
        <v>363</v>
      </c>
      <c r="C5" s="72"/>
      <c r="D5" s="71"/>
      <c r="E5" s="17"/>
      <c r="F5" s="8"/>
      <c r="G5" s="8"/>
      <c r="H5" s="8"/>
      <c r="I5" s="8"/>
      <c r="J5" s="8"/>
      <c r="K5" s="8"/>
      <c r="L5" s="8"/>
      <c r="M5" s="2" t="s">
        <v>362</v>
      </c>
      <c r="O5" s="8"/>
      <c r="P5" s="8"/>
      <c r="Q5" s="8"/>
    </row>
    <row r="6" spans="1:18">
      <c r="A6" s="17"/>
      <c r="B6" s="1"/>
      <c r="C6" s="72"/>
      <c r="D6" s="71"/>
      <c r="E6" s="76"/>
      <c r="F6" s="8"/>
      <c r="G6" s="8"/>
      <c r="H6" s="17"/>
      <c r="I6" s="8"/>
      <c r="J6" s="10"/>
      <c r="K6" s="8"/>
      <c r="L6" s="8"/>
      <c r="M6" s="8"/>
      <c r="N6" s="8"/>
      <c r="O6" s="8"/>
      <c r="P6" s="8"/>
      <c r="Q6" s="8"/>
    </row>
    <row r="7" spans="1:18">
      <c r="A7" s="17"/>
      <c r="B7" s="1"/>
      <c r="C7" s="72"/>
      <c r="D7" s="71"/>
      <c r="E7" s="85"/>
      <c r="F7" s="80"/>
      <c r="G7" s="80"/>
      <c r="H7" s="81" t="s">
        <v>9</v>
      </c>
      <c r="I7" s="81"/>
      <c r="J7" s="79"/>
      <c r="K7" s="8"/>
      <c r="L7" s="8"/>
      <c r="M7" s="8"/>
      <c r="N7" s="8"/>
      <c r="O7" s="8"/>
      <c r="P7" s="8"/>
      <c r="Q7" s="8"/>
    </row>
    <row r="8" spans="1:18">
      <c r="A8" s="17"/>
      <c r="B8" s="1"/>
      <c r="C8" s="72"/>
      <c r="D8" s="71"/>
      <c r="E8" s="7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>
      <c r="A9" s="17"/>
      <c r="B9" s="1"/>
      <c r="C9" s="72"/>
      <c r="D9" s="71"/>
      <c r="E9" s="76"/>
      <c r="F9" s="8"/>
      <c r="G9" s="8"/>
      <c r="H9" s="84" t="s">
        <v>524</v>
      </c>
      <c r="I9" s="84"/>
      <c r="J9" s="8"/>
      <c r="K9" s="8"/>
      <c r="L9" s="8"/>
      <c r="M9" s="8"/>
      <c r="N9" s="8"/>
      <c r="O9" s="8"/>
      <c r="P9" s="8"/>
      <c r="Q9" s="8"/>
    </row>
    <row r="10" spans="1:18">
      <c r="A10" s="17"/>
      <c r="B10" s="1"/>
      <c r="C10" s="72"/>
      <c r="D10" s="71"/>
      <c r="E10" s="76"/>
      <c r="F10" s="8"/>
      <c r="G10" s="8"/>
      <c r="H10" s="17" t="s">
        <v>360</v>
      </c>
      <c r="I10" s="17"/>
      <c r="J10" s="8"/>
      <c r="K10" s="8"/>
      <c r="L10" s="8"/>
      <c r="M10" s="8"/>
      <c r="N10" s="8"/>
      <c r="O10" s="8"/>
      <c r="P10" s="8"/>
      <c r="Q10" s="8"/>
    </row>
    <row r="11" spans="1:18">
      <c r="A11" s="17"/>
      <c r="B11" s="1"/>
      <c r="C11" s="72"/>
      <c r="D11" s="71"/>
      <c r="E11" s="7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17"/>
      <c r="B12" s="1"/>
      <c r="C12" s="83" t="s">
        <v>359</v>
      </c>
      <c r="D12" s="5" t="s">
        <v>597</v>
      </c>
      <c r="E12" s="74"/>
      <c r="F12" s="8"/>
      <c r="G12" s="8"/>
      <c r="H12" s="17"/>
      <c r="I12" s="8"/>
      <c r="J12" s="8"/>
      <c r="K12" s="10"/>
      <c r="L12" s="10"/>
      <c r="M12" s="8"/>
      <c r="N12" s="8"/>
      <c r="O12" s="8"/>
      <c r="P12" s="8"/>
      <c r="Q12" s="8"/>
    </row>
    <row r="13" spans="1:18">
      <c r="A13" s="17"/>
      <c r="B13" s="1"/>
      <c r="C13" s="72"/>
      <c r="D13" s="71"/>
      <c r="E13" s="82"/>
      <c r="F13" s="80"/>
      <c r="G13" s="80"/>
      <c r="H13" s="81" t="s">
        <v>358</v>
      </c>
      <c r="I13" s="81"/>
      <c r="J13" s="80"/>
      <c r="K13" s="79"/>
      <c r="L13" s="8"/>
      <c r="M13" s="8"/>
      <c r="N13" s="8"/>
      <c r="O13" s="8"/>
      <c r="P13" s="8"/>
      <c r="Q13" s="8"/>
    </row>
    <row r="14" spans="1:18">
      <c r="A14" s="78"/>
      <c r="B14" s="77"/>
      <c r="C14" s="72"/>
      <c r="D14" s="71"/>
      <c r="E14" s="7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8" ht="14.25">
      <c r="A15" s="17"/>
      <c r="B15" s="1"/>
      <c r="C15" s="72"/>
      <c r="D15" s="74" t="s">
        <v>357</v>
      </c>
      <c r="E15" s="17"/>
      <c r="F15" s="8"/>
      <c r="G15" s="8"/>
      <c r="H15" s="8"/>
      <c r="I15" s="74"/>
      <c r="J15" s="74"/>
      <c r="K15" s="8"/>
      <c r="L15" s="8"/>
      <c r="M15" s="8"/>
      <c r="N15" s="8"/>
      <c r="O15" s="8"/>
      <c r="P15" s="8"/>
      <c r="Q15" s="8"/>
      <c r="R15" s="75"/>
    </row>
    <row r="16" spans="1:18">
      <c r="A16" s="17"/>
      <c r="B16" s="1"/>
      <c r="C16" s="72"/>
      <c r="D16" s="74" t="s">
        <v>356</v>
      </c>
      <c r="E16" s="17"/>
      <c r="F16" s="8"/>
      <c r="G16" s="8"/>
      <c r="H16" s="8"/>
      <c r="I16" s="74"/>
      <c r="J16" s="149" t="s">
        <v>604</v>
      </c>
      <c r="K16" s="150"/>
      <c r="L16" s="2" t="s">
        <v>352</v>
      </c>
      <c r="M16" s="8"/>
      <c r="N16" s="8"/>
      <c r="O16" s="8"/>
      <c r="P16" s="8"/>
      <c r="Q16" s="8"/>
    </row>
    <row r="17" spans="1:17">
      <c r="A17" s="17"/>
      <c r="B17" s="1"/>
      <c r="C17" s="72"/>
      <c r="D17" s="74" t="s">
        <v>354</v>
      </c>
      <c r="E17" s="17"/>
      <c r="F17" s="8"/>
      <c r="G17" s="8"/>
      <c r="H17" s="8"/>
      <c r="I17" s="74"/>
      <c r="J17" s="149" t="s">
        <v>596</v>
      </c>
      <c r="K17" s="150"/>
      <c r="L17" s="2" t="s">
        <v>352</v>
      </c>
      <c r="M17" s="8"/>
      <c r="N17" s="8"/>
      <c r="O17" s="8"/>
      <c r="P17" s="8"/>
      <c r="Q17" s="8"/>
    </row>
    <row r="18" spans="1:17" outlineLevel="1">
      <c r="A18" s="17"/>
      <c r="B18" s="1"/>
      <c r="C18" s="72"/>
      <c r="D18" s="74" t="s">
        <v>351</v>
      </c>
      <c r="E18" s="17"/>
      <c r="F18" s="8"/>
      <c r="G18" s="8"/>
      <c r="H18" s="8"/>
      <c r="I18" s="74"/>
      <c r="J18" s="149" t="s">
        <v>595</v>
      </c>
      <c r="K18" s="150"/>
      <c r="L18" s="2" t="s">
        <v>349</v>
      </c>
      <c r="M18" s="8"/>
      <c r="N18" s="8"/>
      <c r="O18" s="8"/>
      <c r="P18" s="8"/>
      <c r="Q18" s="8"/>
    </row>
    <row r="19" spans="1:17">
      <c r="A19" s="17"/>
      <c r="B19" s="1"/>
      <c r="C19" s="72"/>
      <c r="D19" s="73" t="s">
        <v>574</v>
      </c>
      <c r="E19" s="1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17"/>
      <c r="B20" s="1"/>
      <c r="C20" s="72"/>
      <c r="D20" s="71"/>
      <c r="E20" s="1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2" spans="1:17" ht="18" customHeight="1">
      <c r="A22" s="154" t="s">
        <v>11</v>
      </c>
      <c r="B22" s="156" t="s">
        <v>347</v>
      </c>
      <c r="C22" s="154" t="s">
        <v>346</v>
      </c>
      <c r="D22" s="154" t="s">
        <v>345</v>
      </c>
      <c r="E22" s="154" t="s">
        <v>344</v>
      </c>
      <c r="F22" s="154" t="s">
        <v>343</v>
      </c>
      <c r="G22" s="155"/>
      <c r="H22" s="155"/>
      <c r="I22" s="155"/>
      <c r="J22" s="154" t="s">
        <v>342</v>
      </c>
      <c r="K22" s="155"/>
      <c r="L22" s="155"/>
      <c r="M22" s="155"/>
      <c r="N22" s="154" t="s">
        <v>341</v>
      </c>
      <c r="O22" s="154" t="s">
        <v>340</v>
      </c>
      <c r="P22" s="154" t="s">
        <v>339</v>
      </c>
      <c r="Q22" s="154" t="s">
        <v>338</v>
      </c>
    </row>
    <row r="23" spans="1:17" ht="15.75" customHeight="1">
      <c r="A23" s="155"/>
      <c r="B23" s="157"/>
      <c r="C23" s="137"/>
      <c r="D23" s="154"/>
      <c r="E23" s="155"/>
      <c r="F23" s="154" t="s">
        <v>337</v>
      </c>
      <c r="G23" s="154" t="s">
        <v>336</v>
      </c>
      <c r="H23" s="155"/>
      <c r="I23" s="155"/>
      <c r="J23" s="154" t="s">
        <v>337</v>
      </c>
      <c r="K23" s="154" t="s">
        <v>336</v>
      </c>
      <c r="L23" s="155"/>
      <c r="M23" s="155"/>
      <c r="N23" s="154"/>
      <c r="O23" s="154"/>
      <c r="P23" s="154"/>
      <c r="Q23" s="154"/>
    </row>
    <row r="24" spans="1:17" ht="15.75" customHeight="1">
      <c r="A24" s="155"/>
      <c r="B24" s="157"/>
      <c r="C24" s="137"/>
      <c r="D24" s="154"/>
      <c r="E24" s="155"/>
      <c r="F24" s="155"/>
      <c r="G24" s="69" t="s">
        <v>335</v>
      </c>
      <c r="H24" s="69" t="s">
        <v>334</v>
      </c>
      <c r="I24" s="69" t="s">
        <v>333</v>
      </c>
      <c r="J24" s="155"/>
      <c r="K24" s="69" t="s">
        <v>335</v>
      </c>
      <c r="L24" s="69" t="s">
        <v>334</v>
      </c>
      <c r="M24" s="69" t="s">
        <v>333</v>
      </c>
      <c r="N24" s="154"/>
      <c r="O24" s="154"/>
      <c r="P24" s="154"/>
      <c r="Q24" s="154"/>
    </row>
    <row r="25" spans="1:17">
      <c r="A25" s="66">
        <v>1</v>
      </c>
      <c r="B25" s="70">
        <v>2</v>
      </c>
      <c r="C25" s="69">
        <v>3</v>
      </c>
      <c r="D25" s="69">
        <v>4</v>
      </c>
      <c r="E25" s="66">
        <v>5</v>
      </c>
      <c r="F25" s="68">
        <v>6</v>
      </c>
      <c r="G25" s="68">
        <v>7</v>
      </c>
      <c r="H25" s="68">
        <v>8</v>
      </c>
      <c r="I25" s="68">
        <v>9</v>
      </c>
      <c r="J25" s="68">
        <v>10</v>
      </c>
      <c r="K25" s="68">
        <v>11</v>
      </c>
      <c r="L25" s="68">
        <v>12</v>
      </c>
      <c r="M25" s="68">
        <v>13</v>
      </c>
      <c r="N25" s="68">
        <v>14</v>
      </c>
      <c r="O25" s="68">
        <v>15</v>
      </c>
      <c r="P25" s="68">
        <v>16</v>
      </c>
      <c r="Q25" s="68">
        <v>17</v>
      </c>
    </row>
    <row r="26" spans="1:17" ht="19.149999999999999" customHeight="1">
      <c r="A26" s="139" t="s">
        <v>435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17" ht="19.149999999999999" customHeight="1">
      <c r="A27" s="151" t="s">
        <v>525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</row>
    <row r="28" spans="1:17" ht="36">
      <c r="A28" s="66">
        <v>1</v>
      </c>
      <c r="B28" s="65" t="s">
        <v>327</v>
      </c>
      <c r="C28" s="64" t="s">
        <v>526</v>
      </c>
      <c r="D28" s="63" t="s">
        <v>112</v>
      </c>
      <c r="E28" s="62">
        <v>4.4999999999999998E-2</v>
      </c>
      <c r="F28" s="60">
        <v>1047.5</v>
      </c>
      <c r="G28" s="60">
        <v>1047.5</v>
      </c>
      <c r="H28" s="60"/>
      <c r="I28" s="60"/>
      <c r="J28" s="60">
        <v>47.14</v>
      </c>
      <c r="K28" s="60">
        <v>47.14</v>
      </c>
      <c r="L28" s="60"/>
      <c r="M28" s="60"/>
      <c r="N28" s="60">
        <v>125</v>
      </c>
      <c r="O28" s="60">
        <v>5.63</v>
      </c>
      <c r="P28" s="60"/>
      <c r="Q28" s="60"/>
    </row>
    <row r="29" spans="1:17" ht="24">
      <c r="A29" s="66">
        <v>2</v>
      </c>
      <c r="B29" s="65" t="s">
        <v>594</v>
      </c>
      <c r="C29" s="64" t="s">
        <v>593</v>
      </c>
      <c r="D29" s="63" t="s">
        <v>601</v>
      </c>
      <c r="E29" s="67">
        <v>1.82</v>
      </c>
      <c r="F29" s="60">
        <v>1596.41</v>
      </c>
      <c r="G29" s="60">
        <v>84.95</v>
      </c>
      <c r="H29" s="60">
        <v>90.16</v>
      </c>
      <c r="I29" s="60"/>
      <c r="J29" s="60">
        <v>2905.46</v>
      </c>
      <c r="K29" s="60">
        <v>23.79</v>
      </c>
      <c r="L29" s="60">
        <v>25.24</v>
      </c>
      <c r="M29" s="60"/>
      <c r="N29" s="60">
        <v>10.5</v>
      </c>
      <c r="O29" s="60">
        <v>2.94</v>
      </c>
      <c r="P29" s="60"/>
      <c r="Q29" s="60"/>
    </row>
    <row r="30" spans="1:17" ht="36">
      <c r="A30" s="66">
        <v>2.1</v>
      </c>
      <c r="B30" s="65" t="s">
        <v>531</v>
      </c>
      <c r="C30" s="64" t="s">
        <v>532</v>
      </c>
      <c r="D30" s="63" t="s">
        <v>183</v>
      </c>
      <c r="E30" s="67">
        <v>-0.112</v>
      </c>
      <c r="F30" s="60">
        <v>1320</v>
      </c>
      <c r="G30" s="60"/>
      <c r="H30" s="60"/>
      <c r="I30" s="60"/>
      <c r="J30" s="60">
        <v>-147.84</v>
      </c>
      <c r="K30" s="60"/>
      <c r="L30" s="60"/>
      <c r="M30" s="60"/>
      <c r="N30" s="60"/>
      <c r="O30" s="60"/>
      <c r="P30" s="60"/>
      <c r="Q30" s="60"/>
    </row>
    <row r="31" spans="1:17" ht="36">
      <c r="A31" s="66">
        <v>3</v>
      </c>
      <c r="B31" s="65" t="s">
        <v>600</v>
      </c>
      <c r="C31" s="64" t="s">
        <v>599</v>
      </c>
      <c r="D31" s="63" t="s">
        <v>183</v>
      </c>
      <c r="E31" s="67">
        <v>-0.182</v>
      </c>
      <c r="F31" s="60">
        <v>1056</v>
      </c>
      <c r="G31" s="60"/>
      <c r="H31" s="60"/>
      <c r="I31" s="60"/>
      <c r="J31" s="60">
        <v>-192.19</v>
      </c>
      <c r="K31" s="60"/>
      <c r="L31" s="60"/>
      <c r="M31" s="60"/>
      <c r="N31" s="60"/>
      <c r="O31" s="60"/>
      <c r="P31" s="60"/>
      <c r="Q31" s="60"/>
    </row>
    <row r="32" spans="1:17" ht="24">
      <c r="A32" s="66">
        <v>4</v>
      </c>
      <c r="B32" s="65" t="s">
        <v>163</v>
      </c>
      <c r="C32" s="64" t="s">
        <v>598</v>
      </c>
      <c r="D32" s="63" t="s">
        <v>183</v>
      </c>
      <c r="E32" s="62">
        <v>0.29399999999999998</v>
      </c>
      <c r="F32" s="60">
        <v>558.33000000000004</v>
      </c>
      <c r="G32" s="60"/>
      <c r="H32" s="60"/>
      <c r="I32" s="60"/>
      <c r="J32" s="60">
        <v>164.15</v>
      </c>
      <c r="K32" s="60"/>
      <c r="L32" s="60"/>
      <c r="M32" s="60"/>
      <c r="N32" s="60"/>
      <c r="O32" s="60"/>
      <c r="P32" s="60"/>
      <c r="Q32" s="60"/>
    </row>
    <row r="33" spans="1:17" ht="19.149999999999999" customHeight="1">
      <c r="A33" s="151" t="s">
        <v>527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</row>
    <row r="34" spans="1:17" ht="24">
      <c r="A34" s="66">
        <v>7</v>
      </c>
      <c r="B34" s="65" t="s">
        <v>218</v>
      </c>
      <c r="C34" s="64" t="s">
        <v>528</v>
      </c>
      <c r="D34" s="63" t="s">
        <v>601</v>
      </c>
      <c r="E34" s="67">
        <v>9.6000000000000002E-2</v>
      </c>
      <c r="F34" s="60">
        <v>2411.06</v>
      </c>
      <c r="G34" s="60">
        <v>188.55</v>
      </c>
      <c r="H34" s="60">
        <v>33.51</v>
      </c>
      <c r="I34" s="60"/>
      <c r="J34" s="60">
        <v>231.46</v>
      </c>
      <c r="K34" s="60">
        <v>18.100000000000001</v>
      </c>
      <c r="L34" s="60">
        <v>3.22</v>
      </c>
      <c r="M34" s="60"/>
      <c r="N34" s="60">
        <v>22.5</v>
      </c>
      <c r="O34" s="60">
        <v>2.16</v>
      </c>
      <c r="P34" s="60"/>
      <c r="Q34" s="60"/>
    </row>
    <row r="35" spans="1:17" ht="36">
      <c r="A35" s="66">
        <v>8</v>
      </c>
      <c r="B35" s="65" t="s">
        <v>529</v>
      </c>
      <c r="C35" s="64" t="s">
        <v>530</v>
      </c>
      <c r="D35" s="63" t="s">
        <v>183</v>
      </c>
      <c r="E35" s="67">
        <v>-9.6000000000000002E-4</v>
      </c>
      <c r="F35" s="60">
        <v>832.7</v>
      </c>
      <c r="G35" s="60"/>
      <c r="H35" s="60"/>
      <c r="I35" s="60"/>
      <c r="J35" s="60">
        <v>-0.8</v>
      </c>
      <c r="K35" s="60"/>
      <c r="L35" s="60"/>
      <c r="M35" s="60"/>
      <c r="N35" s="60"/>
      <c r="O35" s="60"/>
      <c r="P35" s="60"/>
      <c r="Q35" s="60"/>
    </row>
    <row r="36" spans="1:17" ht="36">
      <c r="A36" s="66">
        <v>9</v>
      </c>
      <c r="B36" s="65" t="s">
        <v>531</v>
      </c>
      <c r="C36" s="64" t="s">
        <v>532</v>
      </c>
      <c r="D36" s="63" t="s">
        <v>183</v>
      </c>
      <c r="E36" s="67">
        <v>-1.1520000000000001E-2</v>
      </c>
      <c r="F36" s="60">
        <v>1320</v>
      </c>
      <c r="G36" s="60"/>
      <c r="H36" s="60"/>
      <c r="I36" s="60"/>
      <c r="J36" s="60">
        <v>-15.21</v>
      </c>
      <c r="K36" s="60"/>
      <c r="L36" s="60"/>
      <c r="M36" s="60"/>
      <c r="N36" s="60"/>
      <c r="O36" s="60"/>
      <c r="P36" s="60"/>
      <c r="Q36" s="60"/>
    </row>
    <row r="37" spans="1:17" ht="36">
      <c r="A37" s="66">
        <v>10</v>
      </c>
      <c r="B37" s="65" t="s">
        <v>373</v>
      </c>
      <c r="C37" s="64" t="s">
        <v>372</v>
      </c>
      <c r="D37" s="63" t="s">
        <v>183</v>
      </c>
      <c r="E37" s="67">
        <v>-8.9279999999999998E-2</v>
      </c>
      <c r="F37" s="60">
        <v>1980</v>
      </c>
      <c r="G37" s="60"/>
      <c r="H37" s="60"/>
      <c r="I37" s="60"/>
      <c r="J37" s="60">
        <v>-176.77</v>
      </c>
      <c r="K37" s="60"/>
      <c r="L37" s="60"/>
      <c r="M37" s="60"/>
      <c r="N37" s="60"/>
      <c r="O37" s="60"/>
      <c r="P37" s="60"/>
      <c r="Q37" s="60"/>
    </row>
    <row r="38" spans="1:17" ht="24">
      <c r="A38" s="66">
        <v>11</v>
      </c>
      <c r="B38" s="65" t="s">
        <v>163</v>
      </c>
      <c r="C38" s="64" t="s">
        <v>371</v>
      </c>
      <c r="D38" s="63" t="s">
        <v>183</v>
      </c>
      <c r="E38" s="62">
        <v>0.10176</v>
      </c>
      <c r="F38" s="60">
        <v>621.99</v>
      </c>
      <c r="G38" s="60"/>
      <c r="H38" s="60"/>
      <c r="I38" s="60"/>
      <c r="J38" s="60">
        <v>63.29</v>
      </c>
      <c r="K38" s="60"/>
      <c r="L38" s="60"/>
      <c r="M38" s="60"/>
      <c r="N38" s="60"/>
      <c r="O38" s="60"/>
      <c r="P38" s="60"/>
      <c r="Q38" s="60"/>
    </row>
    <row r="39" spans="1:17" ht="24">
      <c r="A39" s="66">
        <v>12</v>
      </c>
      <c r="B39" s="65" t="s">
        <v>533</v>
      </c>
      <c r="C39" s="64" t="s">
        <v>534</v>
      </c>
      <c r="D39" s="63" t="s">
        <v>602</v>
      </c>
      <c r="E39" s="62">
        <v>0.1623</v>
      </c>
      <c r="F39" s="60">
        <v>3527.75</v>
      </c>
      <c r="G39" s="60">
        <v>313.63</v>
      </c>
      <c r="H39" s="60">
        <v>49.16</v>
      </c>
      <c r="I39" s="60"/>
      <c r="J39" s="60">
        <v>572.54999999999995</v>
      </c>
      <c r="K39" s="60">
        <v>50.9</v>
      </c>
      <c r="L39" s="60">
        <v>7.98</v>
      </c>
      <c r="M39" s="60"/>
      <c r="N39" s="60">
        <v>36.299999999999997</v>
      </c>
      <c r="O39" s="60">
        <v>5.89</v>
      </c>
      <c r="P39" s="60"/>
      <c r="Q39" s="60"/>
    </row>
    <row r="40" spans="1:17" ht="36">
      <c r="A40" s="66">
        <v>13</v>
      </c>
      <c r="B40" s="65" t="s">
        <v>535</v>
      </c>
      <c r="C40" s="64" t="s">
        <v>536</v>
      </c>
      <c r="D40" s="63" t="s">
        <v>183</v>
      </c>
      <c r="E40" s="67">
        <v>-0.2321</v>
      </c>
      <c r="F40" s="60">
        <v>1784</v>
      </c>
      <c r="G40" s="60"/>
      <c r="H40" s="60"/>
      <c r="I40" s="60"/>
      <c r="J40" s="60">
        <v>-414.07</v>
      </c>
      <c r="K40" s="60"/>
      <c r="L40" s="60"/>
      <c r="M40" s="60"/>
      <c r="N40" s="60"/>
      <c r="O40" s="60"/>
      <c r="P40" s="60"/>
      <c r="Q40" s="60"/>
    </row>
    <row r="41" spans="1:17" ht="36">
      <c r="A41" s="66">
        <v>14</v>
      </c>
      <c r="B41" s="65" t="s">
        <v>537</v>
      </c>
      <c r="C41" s="64" t="s">
        <v>538</v>
      </c>
      <c r="D41" s="63" t="s">
        <v>183</v>
      </c>
      <c r="E41" s="67">
        <v>-2.2720000000000001E-2</v>
      </c>
      <c r="F41" s="60">
        <v>1375</v>
      </c>
      <c r="G41" s="60"/>
      <c r="H41" s="60"/>
      <c r="I41" s="60"/>
      <c r="J41" s="60">
        <v>-31.24</v>
      </c>
      <c r="K41" s="60"/>
      <c r="L41" s="60"/>
      <c r="M41" s="60"/>
      <c r="N41" s="60"/>
      <c r="O41" s="60"/>
      <c r="P41" s="60"/>
      <c r="Q41" s="60"/>
    </row>
    <row r="42" spans="1:17" ht="24">
      <c r="A42" s="66">
        <v>15</v>
      </c>
      <c r="B42" s="65" t="s">
        <v>163</v>
      </c>
      <c r="C42" s="64" t="s">
        <v>371</v>
      </c>
      <c r="D42" s="63" t="s">
        <v>183</v>
      </c>
      <c r="E42" s="62">
        <v>0.25481999999999999</v>
      </c>
      <c r="F42" s="60">
        <v>621.99</v>
      </c>
      <c r="G42" s="60"/>
      <c r="H42" s="60"/>
      <c r="I42" s="60"/>
      <c r="J42" s="60">
        <v>158.5</v>
      </c>
      <c r="K42" s="60"/>
      <c r="L42" s="60"/>
      <c r="M42" s="60"/>
      <c r="N42" s="60"/>
      <c r="O42" s="60"/>
      <c r="P42" s="60"/>
      <c r="Q42" s="60"/>
    </row>
    <row r="43" spans="1:17" ht="48">
      <c r="A43" s="66">
        <v>16</v>
      </c>
      <c r="B43" s="65" t="s">
        <v>539</v>
      </c>
      <c r="C43" s="64" t="s">
        <v>540</v>
      </c>
      <c r="D43" s="63" t="s">
        <v>154</v>
      </c>
      <c r="E43" s="62">
        <v>1.6799999999999999E-2</v>
      </c>
      <c r="F43" s="60">
        <v>35386.83</v>
      </c>
      <c r="G43" s="60">
        <v>4313.92</v>
      </c>
      <c r="H43" s="60">
        <v>389.65</v>
      </c>
      <c r="I43" s="60"/>
      <c r="J43" s="60">
        <v>594.5</v>
      </c>
      <c r="K43" s="60">
        <v>72.47</v>
      </c>
      <c r="L43" s="60">
        <v>6.55</v>
      </c>
      <c r="M43" s="60"/>
      <c r="N43" s="60">
        <v>442</v>
      </c>
      <c r="O43" s="60">
        <v>7.43</v>
      </c>
      <c r="P43" s="60"/>
      <c r="Q43" s="60"/>
    </row>
    <row r="44" spans="1:17" ht="48">
      <c r="A44" s="66">
        <v>17</v>
      </c>
      <c r="B44" s="65" t="s">
        <v>201</v>
      </c>
      <c r="C44" s="64" t="s">
        <v>200</v>
      </c>
      <c r="D44" s="63" t="s">
        <v>199</v>
      </c>
      <c r="E44" s="62">
        <v>3.7699999999999997E-2</v>
      </c>
      <c r="F44" s="60">
        <v>4919.01</v>
      </c>
      <c r="G44" s="60">
        <v>413.94</v>
      </c>
      <c r="H44" s="60">
        <v>156.69999999999999</v>
      </c>
      <c r="I44" s="60">
        <v>14.99</v>
      </c>
      <c r="J44" s="60">
        <v>185.45</v>
      </c>
      <c r="K44" s="60">
        <v>15.61</v>
      </c>
      <c r="L44" s="60">
        <v>5.91</v>
      </c>
      <c r="M44" s="60">
        <v>0.56999999999999995</v>
      </c>
      <c r="N44" s="60">
        <v>47.91</v>
      </c>
      <c r="O44" s="60">
        <v>1.81</v>
      </c>
      <c r="P44" s="60">
        <v>1.1100000000000001</v>
      </c>
      <c r="Q44" s="60">
        <v>0.04</v>
      </c>
    </row>
    <row r="45" spans="1:17">
      <c r="A45" s="151" t="s">
        <v>96</v>
      </c>
      <c r="B45" s="152"/>
      <c r="C45" s="152"/>
      <c r="D45" s="152"/>
      <c r="E45" s="152"/>
      <c r="F45" s="152"/>
      <c r="G45" s="152"/>
      <c r="H45" s="152"/>
      <c r="I45" s="152"/>
      <c r="J45" s="61">
        <v>3153.16</v>
      </c>
      <c r="K45" s="61">
        <v>228.01</v>
      </c>
      <c r="L45" s="61">
        <v>48.9</v>
      </c>
      <c r="M45" s="61">
        <v>0.56999999999999995</v>
      </c>
      <c r="N45" s="60"/>
      <c r="O45" s="61">
        <v>25.86</v>
      </c>
      <c r="P45" s="60"/>
      <c r="Q45" s="61">
        <v>0.04</v>
      </c>
    </row>
    <row r="46" spans="1:17">
      <c r="A46" s="151" t="s">
        <v>95</v>
      </c>
      <c r="B46" s="152"/>
      <c r="C46" s="152"/>
      <c r="D46" s="152"/>
      <c r="E46" s="152"/>
      <c r="F46" s="152"/>
      <c r="G46" s="152"/>
      <c r="H46" s="152"/>
      <c r="I46" s="152"/>
      <c r="J46" s="61">
        <v>752.96</v>
      </c>
      <c r="K46" s="60"/>
      <c r="L46" s="60"/>
      <c r="M46" s="60"/>
      <c r="N46" s="60"/>
      <c r="O46" s="60"/>
      <c r="P46" s="60"/>
      <c r="Q46" s="60"/>
    </row>
    <row r="47" spans="1:17">
      <c r="A47" s="151" t="s">
        <v>94</v>
      </c>
      <c r="B47" s="152"/>
      <c r="C47" s="152"/>
      <c r="D47" s="152"/>
      <c r="E47" s="152"/>
      <c r="F47" s="152"/>
      <c r="G47" s="152"/>
      <c r="H47" s="152"/>
      <c r="I47" s="152"/>
      <c r="J47" s="61">
        <v>467.53</v>
      </c>
      <c r="K47" s="60"/>
      <c r="L47" s="60"/>
      <c r="M47" s="60"/>
      <c r="N47" s="60"/>
      <c r="O47" s="60"/>
      <c r="P47" s="60"/>
      <c r="Q47" s="60"/>
    </row>
    <row r="48" spans="1:17">
      <c r="A48" s="153" t="s">
        <v>75</v>
      </c>
      <c r="B48" s="152"/>
      <c r="C48" s="152"/>
      <c r="D48" s="152"/>
      <c r="E48" s="152"/>
      <c r="F48" s="152"/>
      <c r="G48" s="152"/>
      <c r="H48" s="152"/>
      <c r="I48" s="152"/>
      <c r="J48" s="59">
        <v>4373.6499999999996</v>
      </c>
      <c r="K48" s="60"/>
      <c r="L48" s="60"/>
      <c r="M48" s="60"/>
      <c r="N48" s="60"/>
      <c r="O48" s="59">
        <v>25.86</v>
      </c>
      <c r="P48" s="60"/>
      <c r="Q48" s="59">
        <v>0.04</v>
      </c>
    </row>
    <row r="49" spans="1:17"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spans="1:17"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7">
      <c r="A52" s="146" t="s">
        <v>74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</row>
    <row r="53" spans="1:17">
      <c r="A53" s="148" t="s">
        <v>72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</row>
    <row r="54" spans="1:17"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1:17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</row>
    <row r="56" spans="1:17">
      <c r="A56" s="148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</row>
    <row r="57" spans="1:17"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1:17"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7">
      <c r="A60" s="146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</row>
    <row r="61" spans="1:17">
      <c r="A61" s="148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</row>
    <row r="62" spans="1:17"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17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</row>
    <row r="64" spans="1:17"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>
      <c r="A68" s="146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</row>
    <row r="69" spans="1:17">
      <c r="A69" s="148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</row>
    <row r="70" spans="1:17"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7">
      <c r="A71" s="146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 spans="1:17"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1:17"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1:17"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7"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1:17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spans="1:17">
      <c r="A77" s="148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</row>
    <row r="79" spans="1:17">
      <c r="A79" s="146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 spans="1:17"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7"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</row>
    <row r="82" spans="1:17">
      <c r="A82" s="146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  <row r="83" spans="1:17">
      <c r="A83" s="148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</row>
    <row r="84" spans="1:17"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1:17">
      <c r="A85" s="146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 spans="1:17">
      <c r="A86" s="148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</row>
    <row r="87" spans="1:17"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1:17"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1:17"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1:17"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1:17"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1:17"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</row>
    <row r="93" spans="1:17"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</row>
    <row r="94" spans="1:17"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</row>
    <row r="95" spans="1:17"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</row>
    <row r="96" spans="1:17"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</row>
    <row r="97" spans="1:17"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</row>
    <row r="98" spans="1:17"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</row>
    <row r="99" spans="1:17"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</row>
    <row r="100" spans="1:17"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1:17">
      <c r="A101"/>
      <c r="B101"/>
      <c r="C101"/>
      <c r="D101"/>
      <c r="E101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1:17">
      <c r="A102"/>
      <c r="B102"/>
      <c r="C102"/>
      <c r="D102"/>
      <c r="E102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</row>
    <row r="103" spans="1:17">
      <c r="A103"/>
      <c r="B103"/>
      <c r="C103"/>
      <c r="D103"/>
      <c r="E103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</row>
    <row r="104" spans="1:17">
      <c r="A104"/>
      <c r="B104"/>
      <c r="C104"/>
      <c r="D104"/>
      <c r="E104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</row>
    <row r="105" spans="1:17">
      <c r="A105"/>
      <c r="B105"/>
      <c r="C105"/>
      <c r="D105"/>
      <c r="E105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</row>
    <row r="106" spans="1:17">
      <c r="A106"/>
      <c r="B106"/>
      <c r="C106"/>
      <c r="D106"/>
      <c r="E106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1:17">
      <c r="A107"/>
      <c r="B107"/>
      <c r="C107"/>
      <c r="D107"/>
      <c r="E107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</row>
    <row r="108" spans="1:17">
      <c r="A108"/>
      <c r="B108"/>
      <c r="C108"/>
      <c r="D108"/>
      <c r="E10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</row>
    <row r="109" spans="1:17">
      <c r="A109"/>
      <c r="B109"/>
      <c r="C109"/>
      <c r="D109"/>
      <c r="E109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</row>
    <row r="110" spans="1:17">
      <c r="A110"/>
      <c r="B110"/>
      <c r="C110"/>
      <c r="D110"/>
      <c r="E110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</row>
    <row r="111" spans="1:17">
      <c r="A111"/>
      <c r="B111"/>
      <c r="C111"/>
      <c r="D111"/>
      <c r="E111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1:17">
      <c r="A112"/>
      <c r="B112"/>
      <c r="C112"/>
      <c r="D112"/>
      <c r="E112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</row>
    <row r="113" spans="1:17">
      <c r="A113"/>
      <c r="B113"/>
      <c r="C113"/>
      <c r="D113"/>
      <c r="E11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</row>
    <row r="114" spans="1:17">
      <c r="A114"/>
      <c r="B114"/>
      <c r="C114"/>
      <c r="D114"/>
      <c r="E114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1:17">
      <c r="A115"/>
      <c r="B115"/>
      <c r="C115"/>
      <c r="D115"/>
      <c r="E115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1:17">
      <c r="A116"/>
      <c r="B116"/>
      <c r="C116"/>
      <c r="D116"/>
      <c r="E116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</row>
    <row r="117" spans="1:17">
      <c r="A117"/>
      <c r="B117"/>
      <c r="C117"/>
      <c r="D117"/>
      <c r="E117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</row>
    <row r="118" spans="1:17">
      <c r="A118"/>
      <c r="B118"/>
      <c r="C118"/>
      <c r="D118"/>
      <c r="E11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</row>
    <row r="119" spans="1:17">
      <c r="A119"/>
      <c r="B119"/>
      <c r="C119"/>
      <c r="D119"/>
      <c r="E119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</row>
    <row r="120" spans="1:17">
      <c r="A120"/>
      <c r="B120"/>
      <c r="C120"/>
      <c r="D120"/>
      <c r="E120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1:17">
      <c r="A121"/>
      <c r="B121"/>
      <c r="C121"/>
      <c r="D121"/>
      <c r="E121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</row>
    <row r="122" spans="1:17">
      <c r="A122"/>
      <c r="B122"/>
      <c r="C122"/>
      <c r="D122"/>
      <c r="E122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1:17">
      <c r="A123"/>
      <c r="B123"/>
      <c r="C123"/>
      <c r="D123"/>
      <c r="E123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1:17">
      <c r="A124"/>
      <c r="B124"/>
      <c r="C124"/>
      <c r="D124"/>
      <c r="E124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</row>
    <row r="125" spans="1:17">
      <c r="A125"/>
      <c r="B125"/>
      <c r="C125"/>
      <c r="D125"/>
      <c r="E125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</row>
    <row r="126" spans="1:17">
      <c r="A126"/>
      <c r="B126"/>
      <c r="C126"/>
      <c r="D126"/>
      <c r="E126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</row>
    <row r="127" spans="1:17">
      <c r="A127"/>
      <c r="B127"/>
      <c r="C127"/>
      <c r="D127"/>
      <c r="E127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</row>
    <row r="128" spans="1:17">
      <c r="A128"/>
      <c r="B128"/>
      <c r="C128"/>
      <c r="D128"/>
      <c r="E12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</row>
    <row r="129" spans="1:17">
      <c r="A129"/>
      <c r="B129"/>
      <c r="C129"/>
      <c r="D129"/>
      <c r="E129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</row>
    <row r="130" spans="1:17">
      <c r="A130"/>
      <c r="B130"/>
      <c r="C130"/>
      <c r="D130"/>
      <c r="E130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</row>
    <row r="131" spans="1:17">
      <c r="A131"/>
      <c r="B131"/>
      <c r="C131"/>
      <c r="D131"/>
      <c r="E131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</row>
    <row r="132" spans="1:17">
      <c r="A132"/>
      <c r="B132"/>
      <c r="C132"/>
      <c r="D132"/>
      <c r="E132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</row>
    <row r="133" spans="1:17">
      <c r="A133"/>
      <c r="B133"/>
      <c r="C133"/>
      <c r="D133"/>
      <c r="E133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</row>
    <row r="134" spans="1:17">
      <c r="A134"/>
      <c r="B134"/>
      <c r="C134"/>
      <c r="D134"/>
      <c r="E134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</row>
    <row r="135" spans="1:17">
      <c r="A135"/>
      <c r="B135"/>
      <c r="C135"/>
      <c r="D135"/>
      <c r="E135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</row>
    <row r="136" spans="1:17">
      <c r="A136"/>
      <c r="B136"/>
      <c r="C136"/>
      <c r="D136"/>
      <c r="E136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</row>
    <row r="137" spans="1:17">
      <c r="A137"/>
      <c r="B137"/>
      <c r="C137"/>
      <c r="D137"/>
      <c r="E137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</row>
    <row r="138" spans="1:17">
      <c r="A138"/>
      <c r="B138"/>
      <c r="C138"/>
      <c r="D138"/>
      <c r="E13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</row>
    <row r="139" spans="1:17">
      <c r="A139"/>
      <c r="B139"/>
      <c r="C139"/>
      <c r="D139"/>
      <c r="E139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</row>
    <row r="140" spans="1:17">
      <c r="A140"/>
      <c r="B140"/>
      <c r="C140"/>
      <c r="D140"/>
      <c r="E140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</row>
    <row r="141" spans="1:17">
      <c r="A141"/>
      <c r="B141"/>
      <c r="C141"/>
      <c r="D141"/>
      <c r="E141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</row>
    <row r="142" spans="1:17">
      <c r="A142"/>
      <c r="B142"/>
      <c r="C142"/>
      <c r="D142"/>
      <c r="E142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</row>
    <row r="143" spans="1:17">
      <c r="A143"/>
      <c r="B143"/>
      <c r="C143"/>
      <c r="D143"/>
      <c r="E143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</row>
    <row r="144" spans="1:17">
      <c r="A144"/>
      <c r="B144"/>
      <c r="C144"/>
      <c r="D144"/>
      <c r="E144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</row>
    <row r="145" spans="1:17">
      <c r="A145"/>
      <c r="B145"/>
      <c r="C145"/>
      <c r="D145"/>
      <c r="E145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</row>
    <row r="146" spans="1:17">
      <c r="A146"/>
      <c r="B146"/>
      <c r="C146"/>
      <c r="D146"/>
      <c r="E146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</row>
    <row r="147" spans="1:17">
      <c r="A147"/>
      <c r="B147"/>
      <c r="C147"/>
      <c r="D147"/>
      <c r="E147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</row>
    <row r="148" spans="1:17">
      <c r="A148"/>
      <c r="B148"/>
      <c r="C148"/>
      <c r="D148"/>
      <c r="E14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</row>
    <row r="149" spans="1:17">
      <c r="A149"/>
      <c r="B149"/>
      <c r="C149"/>
      <c r="D149"/>
      <c r="E149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</row>
    <row r="150" spans="1:17">
      <c r="A150"/>
      <c r="B150"/>
      <c r="C150"/>
      <c r="D150"/>
      <c r="E150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</row>
    <row r="151" spans="1:17">
      <c r="A151"/>
      <c r="B151"/>
      <c r="C151"/>
      <c r="D151"/>
      <c r="E151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</row>
    <row r="152" spans="1:17">
      <c r="A152"/>
      <c r="B152"/>
      <c r="C152"/>
      <c r="D152"/>
      <c r="E152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</row>
    <row r="153" spans="1:17">
      <c r="A153"/>
      <c r="B153"/>
      <c r="C153"/>
      <c r="D153"/>
      <c r="E153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</row>
    <row r="154" spans="1:17">
      <c r="A154"/>
      <c r="B154"/>
      <c r="C154"/>
      <c r="D154"/>
      <c r="E154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</row>
    <row r="155" spans="1:17">
      <c r="A155"/>
      <c r="B155"/>
      <c r="C155"/>
      <c r="D155"/>
      <c r="E155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</row>
    <row r="156" spans="1:17">
      <c r="A156"/>
      <c r="B156"/>
      <c r="C156"/>
      <c r="D156"/>
      <c r="E156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</row>
    <row r="157" spans="1:17">
      <c r="A157"/>
      <c r="B157"/>
      <c r="C157"/>
      <c r="D157"/>
      <c r="E157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</row>
    <row r="158" spans="1:17">
      <c r="A158"/>
      <c r="B158"/>
      <c r="C158"/>
      <c r="D158"/>
      <c r="E1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</row>
    <row r="159" spans="1:17">
      <c r="A159"/>
      <c r="B159"/>
      <c r="C159"/>
      <c r="D159"/>
      <c r="E159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</row>
    <row r="160" spans="1:17">
      <c r="A160"/>
      <c r="B160"/>
      <c r="C160"/>
      <c r="D160"/>
      <c r="E160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1:17">
      <c r="A161"/>
      <c r="B161"/>
      <c r="C161"/>
      <c r="D161"/>
      <c r="E161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</row>
    <row r="162" spans="1:17">
      <c r="A162"/>
      <c r="B162"/>
      <c r="C162"/>
      <c r="D162"/>
      <c r="E162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</row>
    <row r="163" spans="1:17">
      <c r="A163"/>
      <c r="B163"/>
      <c r="C163"/>
      <c r="D163"/>
      <c r="E163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</row>
    <row r="164" spans="1:17">
      <c r="A164"/>
      <c r="B164"/>
      <c r="C164"/>
      <c r="D164"/>
      <c r="E164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</row>
    <row r="165" spans="1:17">
      <c r="A165"/>
      <c r="B165"/>
      <c r="C165"/>
      <c r="D165"/>
      <c r="E165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</row>
    <row r="166" spans="1:17">
      <c r="A166"/>
      <c r="B166"/>
      <c r="C166"/>
      <c r="D166"/>
      <c r="E166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</row>
    <row r="167" spans="1:17">
      <c r="A167"/>
      <c r="B167"/>
      <c r="C167"/>
      <c r="D167"/>
      <c r="E167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</row>
    <row r="168" spans="1:17">
      <c r="A168"/>
      <c r="B168"/>
      <c r="C168"/>
      <c r="D168"/>
      <c r="E16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</row>
    <row r="169" spans="1:17">
      <c r="A169"/>
      <c r="B169"/>
      <c r="C169"/>
      <c r="D169"/>
      <c r="E169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</row>
    <row r="170" spans="1:17">
      <c r="A170"/>
      <c r="B170"/>
      <c r="C170"/>
      <c r="D170"/>
      <c r="E170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</row>
    <row r="171" spans="1:17">
      <c r="A171"/>
      <c r="B171"/>
      <c r="C171"/>
      <c r="D171"/>
      <c r="E171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</row>
    <row r="172" spans="1:17">
      <c r="A172"/>
      <c r="B172"/>
      <c r="C172"/>
      <c r="D172"/>
      <c r="E172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</row>
    <row r="173" spans="1:17">
      <c r="A173"/>
      <c r="B173"/>
      <c r="C173"/>
      <c r="D173"/>
      <c r="E173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</row>
    <row r="174" spans="1:17">
      <c r="A174"/>
      <c r="B174"/>
      <c r="C174"/>
      <c r="D174"/>
      <c r="E174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</row>
    <row r="175" spans="1:17">
      <c r="A175"/>
      <c r="B175"/>
      <c r="C175"/>
      <c r="D175"/>
      <c r="E175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</row>
    <row r="176" spans="1:17">
      <c r="A176"/>
      <c r="B176"/>
      <c r="C176"/>
      <c r="D176"/>
      <c r="E176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</row>
    <row r="177" spans="1:17">
      <c r="A177"/>
      <c r="B177"/>
      <c r="C177"/>
      <c r="D177"/>
      <c r="E177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</row>
    <row r="178" spans="1:17">
      <c r="A178"/>
      <c r="B178"/>
      <c r="C178"/>
      <c r="D178"/>
      <c r="E17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</row>
    <row r="179" spans="1:17">
      <c r="A179"/>
      <c r="B179"/>
      <c r="C179"/>
      <c r="D179"/>
      <c r="E179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</row>
    <row r="180" spans="1:17">
      <c r="A180"/>
      <c r="B180"/>
      <c r="C180"/>
      <c r="D180"/>
      <c r="E180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</row>
    <row r="181" spans="1:17">
      <c r="A181"/>
      <c r="B181"/>
      <c r="C181"/>
      <c r="D181"/>
      <c r="E181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</row>
    <row r="182" spans="1:17">
      <c r="A182"/>
      <c r="B182"/>
      <c r="C182"/>
      <c r="D182"/>
      <c r="E182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</row>
    <row r="183" spans="1:17">
      <c r="A183"/>
      <c r="B183"/>
      <c r="C183"/>
      <c r="D183"/>
      <c r="E183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</row>
    <row r="184" spans="1:17">
      <c r="A184"/>
      <c r="B184"/>
      <c r="C184"/>
      <c r="D184"/>
      <c r="E184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</row>
    <row r="185" spans="1:17">
      <c r="A185"/>
      <c r="B185"/>
      <c r="C185"/>
      <c r="D185"/>
      <c r="E185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</row>
    <row r="186" spans="1:17">
      <c r="A186"/>
      <c r="B186"/>
      <c r="C186"/>
      <c r="D186"/>
      <c r="E186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</row>
    <row r="187" spans="1:17">
      <c r="A187"/>
      <c r="B187"/>
      <c r="C187"/>
      <c r="D187"/>
      <c r="E187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</row>
    <row r="188" spans="1:17">
      <c r="A188"/>
      <c r="B188"/>
      <c r="C188"/>
      <c r="D188"/>
      <c r="E18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</row>
    <row r="189" spans="1:17">
      <c r="A189"/>
      <c r="B189"/>
      <c r="C189"/>
      <c r="D189"/>
      <c r="E189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</row>
    <row r="190" spans="1:17">
      <c r="A190"/>
      <c r="B190"/>
      <c r="C190"/>
      <c r="D190"/>
      <c r="E190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</row>
    <row r="191" spans="1:17">
      <c r="A191"/>
      <c r="B191"/>
      <c r="C191"/>
      <c r="D191"/>
      <c r="E191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</row>
    <row r="192" spans="1:17">
      <c r="A192"/>
      <c r="B192"/>
      <c r="C192"/>
      <c r="D192"/>
      <c r="E192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</row>
    <row r="193" spans="1:17">
      <c r="A193"/>
      <c r="B193"/>
      <c r="C193"/>
      <c r="D193"/>
      <c r="E193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</row>
    <row r="194" spans="1:17">
      <c r="A194"/>
      <c r="B194"/>
      <c r="C194"/>
      <c r="D194"/>
      <c r="E194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</row>
    <row r="195" spans="1:17">
      <c r="A195"/>
      <c r="B195"/>
      <c r="C195"/>
      <c r="D195"/>
      <c r="E195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</row>
    <row r="196" spans="1:17">
      <c r="A196"/>
      <c r="B196"/>
      <c r="C196"/>
      <c r="D196"/>
      <c r="E196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</row>
    <row r="197" spans="1:17">
      <c r="A197"/>
      <c r="B197"/>
      <c r="C197"/>
      <c r="D197"/>
      <c r="E197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</row>
    <row r="198" spans="1:17">
      <c r="A198"/>
      <c r="B198"/>
      <c r="C198"/>
      <c r="D198"/>
      <c r="E19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</row>
    <row r="199" spans="1:17">
      <c r="A199"/>
      <c r="B199"/>
      <c r="C199"/>
      <c r="D199"/>
      <c r="E199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</row>
    <row r="200" spans="1:17">
      <c r="A200"/>
      <c r="B200"/>
      <c r="C200"/>
      <c r="D200"/>
      <c r="E200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</row>
    <row r="201" spans="1:17">
      <c r="A201"/>
      <c r="B201"/>
      <c r="C201"/>
      <c r="D201"/>
      <c r="E201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</row>
    <row r="202" spans="1:17">
      <c r="A202"/>
      <c r="B202"/>
      <c r="C202"/>
      <c r="D202"/>
      <c r="E202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</row>
    <row r="203" spans="1:17">
      <c r="A203"/>
      <c r="B203"/>
      <c r="C203"/>
      <c r="D203"/>
      <c r="E203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</row>
    <row r="204" spans="1:17">
      <c r="A204"/>
      <c r="B204"/>
      <c r="C204"/>
      <c r="D204"/>
      <c r="E204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</row>
    <row r="205" spans="1:17">
      <c r="A205"/>
      <c r="B205"/>
      <c r="C205"/>
      <c r="D205"/>
      <c r="E205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</row>
    <row r="206" spans="1:17">
      <c r="A206"/>
      <c r="B206"/>
      <c r="C206"/>
      <c r="D206"/>
      <c r="E206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</row>
    <row r="207" spans="1:17">
      <c r="A207"/>
      <c r="B207"/>
      <c r="C207"/>
      <c r="D207"/>
      <c r="E207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</row>
    <row r="208" spans="1:17">
      <c r="A208"/>
      <c r="B208"/>
      <c r="C208"/>
      <c r="D208"/>
      <c r="E20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</row>
    <row r="209" spans="1:17">
      <c r="A209"/>
      <c r="B209"/>
      <c r="C209"/>
      <c r="D209"/>
      <c r="E209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</row>
    <row r="210" spans="1:17">
      <c r="A210"/>
      <c r="B210"/>
      <c r="C210"/>
      <c r="D210"/>
      <c r="E210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</row>
    <row r="211" spans="1:17">
      <c r="A211"/>
      <c r="B211"/>
      <c r="C211"/>
      <c r="D211"/>
      <c r="E211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</row>
    <row r="212" spans="1:17">
      <c r="A212"/>
      <c r="B212"/>
      <c r="C212"/>
      <c r="D212"/>
      <c r="E212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</row>
    <row r="213" spans="1:17">
      <c r="A213"/>
      <c r="B213"/>
      <c r="C213"/>
      <c r="D213"/>
      <c r="E213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</row>
    <row r="214" spans="1:17">
      <c r="A214"/>
      <c r="B214"/>
      <c r="C214"/>
      <c r="D214"/>
      <c r="E214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</row>
    <row r="215" spans="1:17">
      <c r="A215"/>
      <c r="B215"/>
      <c r="C215"/>
      <c r="D215"/>
      <c r="E215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1:17">
      <c r="A216"/>
      <c r="B216"/>
      <c r="C216"/>
      <c r="D216"/>
      <c r="E216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</row>
    <row r="217" spans="1:17">
      <c r="A217"/>
      <c r="B217"/>
      <c r="C217"/>
      <c r="D217"/>
      <c r="E217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</row>
    <row r="218" spans="1:17">
      <c r="A218"/>
      <c r="B218"/>
      <c r="C218"/>
      <c r="D218"/>
      <c r="E21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</row>
    <row r="219" spans="1:17">
      <c r="A219"/>
      <c r="B219"/>
      <c r="C219"/>
      <c r="D219"/>
      <c r="E219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</row>
    <row r="220" spans="1:17">
      <c r="A220"/>
      <c r="B220"/>
      <c r="C220"/>
      <c r="D220"/>
      <c r="E220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</row>
    <row r="221" spans="1:17">
      <c r="A221"/>
      <c r="B221"/>
      <c r="C221"/>
      <c r="D221"/>
      <c r="E221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</row>
    <row r="222" spans="1:17">
      <c r="A222"/>
      <c r="B222"/>
      <c r="C222"/>
      <c r="D222"/>
      <c r="E222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1:17">
      <c r="A223"/>
      <c r="B223"/>
      <c r="C223"/>
      <c r="D223"/>
      <c r="E223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17">
      <c r="A224"/>
      <c r="B224"/>
      <c r="C224"/>
      <c r="D224"/>
      <c r="E224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1:17">
      <c r="A225"/>
      <c r="B225"/>
      <c r="C225"/>
      <c r="D225"/>
      <c r="E225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</row>
    <row r="226" spans="1:17">
      <c r="A226"/>
      <c r="B226"/>
      <c r="C226"/>
      <c r="D226"/>
      <c r="E226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</row>
    <row r="227" spans="1:17">
      <c r="A227"/>
      <c r="B227"/>
      <c r="C227"/>
      <c r="D227"/>
      <c r="E227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1:17">
      <c r="A228"/>
      <c r="B228"/>
      <c r="C228"/>
      <c r="D228"/>
      <c r="E22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</row>
    <row r="229" spans="1:17">
      <c r="A229"/>
      <c r="B229"/>
      <c r="C229"/>
      <c r="D229"/>
      <c r="E229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1:17">
      <c r="A230"/>
      <c r="B230"/>
      <c r="C230"/>
      <c r="D230"/>
      <c r="E230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>
      <c r="A231"/>
      <c r="B231"/>
      <c r="C231"/>
      <c r="D231"/>
      <c r="E231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>
      <c r="A232"/>
      <c r="B232"/>
      <c r="C232"/>
      <c r="D232"/>
      <c r="E232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1:17">
      <c r="A233"/>
      <c r="B233"/>
      <c r="C233"/>
      <c r="D233"/>
      <c r="E233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</row>
    <row r="234" spans="1:17">
      <c r="A234"/>
      <c r="B234"/>
      <c r="C234"/>
      <c r="D234"/>
      <c r="E234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</row>
    <row r="235" spans="1:17">
      <c r="A235"/>
      <c r="B235"/>
      <c r="C235"/>
      <c r="D235"/>
      <c r="E235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>
      <c r="A236"/>
      <c r="B236"/>
      <c r="C236"/>
      <c r="D236"/>
      <c r="E236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1:17">
      <c r="A237"/>
      <c r="B237"/>
      <c r="C237"/>
      <c r="D237"/>
      <c r="E237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>
      <c r="A238"/>
      <c r="B238"/>
      <c r="C238"/>
      <c r="D238"/>
      <c r="E23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>
      <c r="A239"/>
      <c r="B239"/>
      <c r="C239"/>
      <c r="D239"/>
      <c r="E239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>
      <c r="A240"/>
      <c r="B240"/>
      <c r="C240"/>
      <c r="D240"/>
      <c r="E240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1:17">
      <c r="A241"/>
      <c r="B241"/>
      <c r="C241"/>
      <c r="D241"/>
      <c r="E241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</row>
    <row r="242" spans="1:17">
      <c r="A242"/>
      <c r="B242"/>
      <c r="C242"/>
      <c r="D242"/>
      <c r="E242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1:17">
      <c r="A243"/>
      <c r="B243"/>
      <c r="C243"/>
      <c r="D243"/>
      <c r="E243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1:17">
      <c r="A244"/>
      <c r="B244"/>
      <c r="C244"/>
      <c r="D244"/>
      <c r="E244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</row>
    <row r="245" spans="1:17">
      <c r="A245"/>
      <c r="B245"/>
      <c r="C245"/>
      <c r="D245"/>
      <c r="E245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>
      <c r="A246"/>
      <c r="B246"/>
      <c r="C246"/>
      <c r="D246"/>
      <c r="E246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>
      <c r="A247"/>
      <c r="B247"/>
      <c r="C247"/>
      <c r="D247"/>
      <c r="E247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</row>
    <row r="248" spans="1:17">
      <c r="A248"/>
      <c r="B248"/>
      <c r="C248"/>
      <c r="D248"/>
      <c r="E24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1:17">
      <c r="A249"/>
      <c r="B249"/>
      <c r="C249"/>
      <c r="D249"/>
      <c r="E249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>
      <c r="A250"/>
      <c r="B250"/>
      <c r="C250"/>
      <c r="D250"/>
      <c r="E250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</row>
    <row r="251" spans="1:17">
      <c r="A251"/>
      <c r="B251"/>
      <c r="C251"/>
      <c r="D251"/>
      <c r="E251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1:17">
      <c r="A252"/>
      <c r="B252"/>
      <c r="C252"/>
      <c r="D252"/>
      <c r="E252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>
      <c r="A253"/>
      <c r="B253"/>
      <c r="C253"/>
      <c r="D253"/>
      <c r="E253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>
      <c r="A254"/>
      <c r="B254"/>
      <c r="C254"/>
      <c r="D254"/>
      <c r="E254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>
      <c r="A255"/>
      <c r="B255"/>
      <c r="C255"/>
      <c r="D255"/>
      <c r="E255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>
      <c r="A256"/>
      <c r="B256"/>
      <c r="C256"/>
      <c r="D256"/>
      <c r="E256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1:17">
      <c r="A257"/>
      <c r="B257"/>
      <c r="C257"/>
      <c r="D257"/>
      <c r="E257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1:17">
      <c r="A258"/>
      <c r="B258"/>
      <c r="C258"/>
      <c r="D258"/>
      <c r="E2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1:17">
      <c r="A259"/>
      <c r="B259"/>
      <c r="C259"/>
      <c r="D259"/>
      <c r="E259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1:17">
      <c r="A260"/>
      <c r="B260"/>
      <c r="C260"/>
      <c r="D260"/>
      <c r="E260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1:17">
      <c r="A261"/>
      <c r="B261"/>
      <c r="C261"/>
      <c r="D261"/>
      <c r="E261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1:17">
      <c r="A262"/>
      <c r="B262"/>
      <c r="C262"/>
      <c r="D262"/>
      <c r="E262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1:17">
      <c r="A263"/>
      <c r="B263"/>
      <c r="C263"/>
      <c r="D263"/>
      <c r="E263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1:17">
      <c r="A264"/>
      <c r="B264"/>
      <c r="C264"/>
      <c r="D264"/>
      <c r="E264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1:17">
      <c r="A265"/>
      <c r="B265"/>
      <c r="C265"/>
      <c r="D265"/>
      <c r="E265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1:17">
      <c r="A266"/>
      <c r="B266"/>
      <c r="C266"/>
      <c r="D266"/>
      <c r="E266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1:17">
      <c r="A267"/>
      <c r="B267"/>
      <c r="C267"/>
      <c r="D267"/>
      <c r="E267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</row>
    <row r="268" spans="1:17">
      <c r="A268"/>
      <c r="B268"/>
      <c r="C268"/>
      <c r="D268"/>
      <c r="E26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1:17">
      <c r="A269"/>
      <c r="B269"/>
      <c r="C269"/>
      <c r="D269"/>
      <c r="E269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1:17">
      <c r="A270"/>
      <c r="B270"/>
      <c r="C270"/>
      <c r="D270"/>
      <c r="E270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1:17">
      <c r="A271"/>
      <c r="B271"/>
      <c r="C271"/>
      <c r="D271"/>
      <c r="E271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</row>
    <row r="272" spans="1:17">
      <c r="A272"/>
      <c r="B272"/>
      <c r="C272"/>
      <c r="D272"/>
      <c r="E272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1:17">
      <c r="A273"/>
      <c r="B273"/>
      <c r="C273"/>
      <c r="D273"/>
      <c r="E273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</row>
    <row r="274" spans="1:17">
      <c r="A274"/>
      <c r="B274"/>
      <c r="C274"/>
      <c r="D274"/>
      <c r="E274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</row>
    <row r="275" spans="1:17">
      <c r="A275"/>
      <c r="B275"/>
      <c r="C275"/>
      <c r="D275"/>
      <c r="E275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1:17">
      <c r="A276"/>
      <c r="B276"/>
      <c r="C276"/>
      <c r="D276"/>
      <c r="E276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1:17">
      <c r="A277"/>
      <c r="B277"/>
      <c r="C277"/>
      <c r="D277"/>
      <c r="E277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1:17">
      <c r="A278"/>
      <c r="B278"/>
      <c r="C278"/>
      <c r="D278"/>
      <c r="E27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</row>
    <row r="279" spans="1:17">
      <c r="A279"/>
      <c r="B279"/>
      <c r="C279"/>
      <c r="D279"/>
      <c r="E279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1:17">
      <c r="A280"/>
      <c r="B280"/>
      <c r="C280"/>
      <c r="D280"/>
      <c r="E280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1:17">
      <c r="A281"/>
      <c r="B281"/>
      <c r="C281"/>
      <c r="D281"/>
      <c r="E281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1:17">
      <c r="A282"/>
      <c r="B282"/>
      <c r="C282"/>
      <c r="D282"/>
      <c r="E282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1:17">
      <c r="A283"/>
      <c r="B283"/>
      <c r="C283"/>
      <c r="D283"/>
      <c r="E283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1:17">
      <c r="A284"/>
      <c r="B284"/>
      <c r="C284"/>
      <c r="D284"/>
      <c r="E284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</row>
    <row r="285" spans="1:17">
      <c r="A285"/>
      <c r="B285"/>
      <c r="C285"/>
      <c r="D285"/>
      <c r="E285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1:17">
      <c r="A286"/>
      <c r="B286"/>
      <c r="C286"/>
      <c r="D286"/>
      <c r="E286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1:17">
      <c r="A287"/>
      <c r="B287"/>
      <c r="C287"/>
      <c r="D287"/>
      <c r="E287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1:17">
      <c r="A288"/>
      <c r="B288"/>
      <c r="C288"/>
      <c r="D288"/>
      <c r="E28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1:17">
      <c r="A289"/>
      <c r="B289"/>
      <c r="C289"/>
      <c r="D289"/>
      <c r="E289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1:17">
      <c r="A290"/>
      <c r="B290"/>
      <c r="C290"/>
      <c r="D290"/>
      <c r="E290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1:17">
      <c r="A291"/>
      <c r="B291"/>
      <c r="C291"/>
      <c r="D291"/>
      <c r="E291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1:17">
      <c r="A292"/>
      <c r="B292"/>
      <c r="C292"/>
      <c r="D292"/>
      <c r="E292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1:17">
      <c r="A293"/>
      <c r="B293"/>
      <c r="C293"/>
      <c r="D293"/>
      <c r="E293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1:17">
      <c r="A294"/>
      <c r="B294"/>
      <c r="C294"/>
      <c r="D294"/>
      <c r="E294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1:17">
      <c r="A295"/>
      <c r="B295"/>
      <c r="C295"/>
      <c r="D295"/>
      <c r="E295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1:17">
      <c r="A296"/>
      <c r="B296"/>
      <c r="C296"/>
      <c r="D296"/>
      <c r="E296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1:17">
      <c r="A297"/>
      <c r="B297"/>
      <c r="C297"/>
      <c r="D297"/>
      <c r="E297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1:17">
      <c r="A298"/>
      <c r="B298"/>
      <c r="C298"/>
      <c r="D298"/>
      <c r="E29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1:17">
      <c r="A299"/>
      <c r="B299"/>
      <c r="C299"/>
      <c r="D299"/>
      <c r="E299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1:17">
      <c r="A300"/>
      <c r="B300"/>
      <c r="C300"/>
      <c r="D300"/>
      <c r="E300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1:17">
      <c r="A301"/>
      <c r="B301"/>
      <c r="C301"/>
      <c r="D301"/>
      <c r="E301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1:17">
      <c r="A302"/>
      <c r="B302"/>
      <c r="C302"/>
      <c r="D302"/>
      <c r="E302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1:17">
      <c r="A303"/>
      <c r="B303"/>
      <c r="C303"/>
      <c r="D303"/>
      <c r="E303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1:17">
      <c r="A304"/>
      <c r="B304"/>
      <c r="C304"/>
      <c r="D304"/>
      <c r="E304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1:17">
      <c r="A305"/>
      <c r="B305"/>
      <c r="C305"/>
      <c r="D305"/>
      <c r="E305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1:17">
      <c r="A306"/>
      <c r="B306"/>
      <c r="C306"/>
      <c r="D306"/>
      <c r="E306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1:17">
      <c r="A307"/>
      <c r="B307"/>
      <c r="C307"/>
      <c r="D307"/>
      <c r="E307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1:17">
      <c r="A308"/>
      <c r="B308"/>
      <c r="C308"/>
      <c r="D308"/>
      <c r="E30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1:17">
      <c r="A309"/>
      <c r="B309"/>
      <c r="C309"/>
      <c r="D309"/>
      <c r="E309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1:17">
      <c r="A310"/>
      <c r="B310"/>
      <c r="C310"/>
      <c r="D310"/>
      <c r="E310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1:17">
      <c r="A311"/>
      <c r="B311"/>
      <c r="C311"/>
      <c r="D311"/>
      <c r="E311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1:17">
      <c r="A312"/>
      <c r="B312"/>
      <c r="C312"/>
      <c r="D312"/>
      <c r="E312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1:17">
      <c r="A313"/>
      <c r="B313"/>
      <c r="C313"/>
      <c r="D313"/>
      <c r="E313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</row>
    <row r="314" spans="1:17">
      <c r="A314"/>
      <c r="B314"/>
      <c r="C314"/>
      <c r="D314"/>
      <c r="E314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1:17">
      <c r="A315"/>
      <c r="B315"/>
      <c r="C315"/>
      <c r="D315"/>
      <c r="E315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1:17">
      <c r="A316"/>
      <c r="B316"/>
      <c r="C316"/>
      <c r="D316"/>
      <c r="E316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1:17">
      <c r="A317"/>
      <c r="B317"/>
      <c r="C317"/>
      <c r="D317"/>
      <c r="E317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1:17">
      <c r="A318"/>
      <c r="B318"/>
      <c r="C318"/>
      <c r="D318"/>
      <c r="E31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1:17">
      <c r="A319"/>
      <c r="B319"/>
      <c r="C319"/>
      <c r="D319"/>
      <c r="E319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1:17">
      <c r="A320"/>
      <c r="B320"/>
      <c r="C320"/>
      <c r="D320"/>
      <c r="E320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1:17">
      <c r="A321"/>
      <c r="B321"/>
      <c r="C321"/>
      <c r="D321"/>
      <c r="E321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1:17">
      <c r="A322"/>
      <c r="B322"/>
      <c r="C322"/>
      <c r="D322"/>
      <c r="E322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1:17">
      <c r="A323"/>
      <c r="B323"/>
      <c r="C323"/>
      <c r="D323"/>
      <c r="E323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1:17">
      <c r="A324"/>
      <c r="B324"/>
      <c r="C324"/>
      <c r="D324"/>
      <c r="E324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1:17">
      <c r="A325"/>
      <c r="B325"/>
      <c r="C325"/>
      <c r="D325"/>
      <c r="E325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1:17">
      <c r="A326"/>
      <c r="B326"/>
      <c r="C326"/>
      <c r="D326"/>
      <c r="E326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1:17">
      <c r="A327"/>
      <c r="B327"/>
      <c r="C327"/>
      <c r="D327"/>
      <c r="E327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1:17">
      <c r="A328"/>
      <c r="B328"/>
      <c r="C328"/>
      <c r="D328"/>
      <c r="E32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1:17">
      <c r="A329"/>
      <c r="B329"/>
      <c r="C329"/>
      <c r="D329"/>
      <c r="E329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1:17">
      <c r="A330"/>
      <c r="B330"/>
      <c r="C330"/>
      <c r="D330"/>
      <c r="E330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1:17">
      <c r="A331"/>
      <c r="B331"/>
      <c r="C331"/>
      <c r="D331"/>
      <c r="E331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1:17">
      <c r="A332"/>
      <c r="B332"/>
      <c r="C332"/>
      <c r="D332"/>
      <c r="E332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1:17">
      <c r="A333"/>
      <c r="B333"/>
      <c r="C333"/>
      <c r="D333"/>
      <c r="E333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1:17">
      <c r="A334"/>
      <c r="B334"/>
      <c r="C334"/>
      <c r="D334"/>
      <c r="E334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1:17">
      <c r="A335"/>
      <c r="B335"/>
      <c r="C335"/>
      <c r="D335"/>
      <c r="E335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1:17">
      <c r="A336"/>
      <c r="B336"/>
      <c r="C336"/>
      <c r="D336"/>
      <c r="E336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1:17">
      <c r="A337"/>
      <c r="B337"/>
      <c r="C337"/>
      <c r="D337"/>
      <c r="E337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1:17">
      <c r="A338"/>
      <c r="B338"/>
      <c r="C338"/>
      <c r="D338"/>
      <c r="E33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1:17">
      <c r="A339"/>
      <c r="B339"/>
      <c r="C339"/>
      <c r="D339"/>
      <c r="E339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1:17">
      <c r="A340"/>
      <c r="B340"/>
      <c r="C340"/>
      <c r="D340"/>
      <c r="E340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1:17">
      <c r="A341"/>
      <c r="B341"/>
      <c r="C341"/>
      <c r="D341"/>
      <c r="E341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1:17">
      <c r="A342"/>
      <c r="B342"/>
      <c r="C342"/>
      <c r="D342"/>
      <c r="E342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1:17">
      <c r="A343"/>
      <c r="B343"/>
      <c r="C343"/>
      <c r="D343"/>
      <c r="E343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1:17">
      <c r="A344"/>
      <c r="B344"/>
      <c r="C344"/>
      <c r="D344"/>
      <c r="E344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1:17">
      <c r="A345"/>
      <c r="B345"/>
      <c r="C345"/>
      <c r="D345"/>
      <c r="E345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1:17">
      <c r="A346"/>
      <c r="B346"/>
      <c r="C346"/>
      <c r="D346"/>
      <c r="E346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1:17">
      <c r="A347"/>
      <c r="B347"/>
      <c r="C347"/>
      <c r="D347"/>
      <c r="E347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1:17">
      <c r="A348"/>
      <c r="B348"/>
      <c r="C348"/>
      <c r="D348"/>
      <c r="E34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1:17">
      <c r="A349"/>
      <c r="B349"/>
      <c r="C349"/>
      <c r="D349"/>
      <c r="E349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1:17">
      <c r="A350"/>
      <c r="B350"/>
      <c r="C350"/>
      <c r="D350"/>
      <c r="E350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1:17">
      <c r="A351"/>
      <c r="B351"/>
      <c r="C351"/>
      <c r="D351"/>
      <c r="E351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1:17">
      <c r="A352"/>
      <c r="B352"/>
      <c r="C352"/>
      <c r="D352"/>
      <c r="E352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1:17">
      <c r="A353"/>
      <c r="B353"/>
      <c r="C353"/>
      <c r="D353"/>
      <c r="E353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1:17">
      <c r="A354"/>
      <c r="B354"/>
      <c r="C354"/>
      <c r="D354"/>
      <c r="E354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1:17">
      <c r="A355"/>
      <c r="B355"/>
      <c r="C355"/>
      <c r="D355"/>
      <c r="E355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1:17">
      <c r="A356"/>
      <c r="B356"/>
      <c r="C356"/>
      <c r="D356"/>
      <c r="E356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1:17">
      <c r="A357"/>
      <c r="B357"/>
      <c r="C357"/>
      <c r="D357"/>
      <c r="E357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1:17">
      <c r="A358"/>
      <c r="B358"/>
      <c r="C358"/>
      <c r="D358"/>
      <c r="E3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1:17">
      <c r="A359"/>
      <c r="B359"/>
      <c r="C359"/>
      <c r="D359"/>
      <c r="E359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1:17">
      <c r="A360"/>
      <c r="B360"/>
      <c r="C360"/>
      <c r="D360"/>
      <c r="E360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1:17">
      <c r="A361"/>
      <c r="B361"/>
      <c r="C361"/>
      <c r="D361"/>
      <c r="E361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1:17">
      <c r="A362"/>
      <c r="B362"/>
      <c r="C362"/>
      <c r="D362"/>
      <c r="E362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1:17">
      <c r="A363"/>
      <c r="B363"/>
      <c r="C363"/>
      <c r="D363"/>
      <c r="E363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1:17">
      <c r="A364"/>
      <c r="B364"/>
      <c r="C364"/>
      <c r="D364"/>
      <c r="E364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1:17">
      <c r="A365"/>
      <c r="B365"/>
      <c r="C365"/>
      <c r="D365"/>
      <c r="E365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1:17">
      <c r="A366"/>
      <c r="B366"/>
      <c r="C366"/>
      <c r="D366"/>
      <c r="E366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1:17">
      <c r="A367"/>
      <c r="B367"/>
      <c r="C367"/>
      <c r="D367"/>
      <c r="E367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1:17">
      <c r="A368"/>
      <c r="B368"/>
      <c r="C368"/>
      <c r="D368"/>
      <c r="E36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1:17">
      <c r="A369"/>
      <c r="B369"/>
      <c r="C369"/>
      <c r="D369"/>
      <c r="E369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1:17">
      <c r="A370"/>
      <c r="B370"/>
      <c r="C370"/>
      <c r="D370"/>
      <c r="E370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1:17">
      <c r="A371"/>
      <c r="B371"/>
      <c r="C371"/>
      <c r="D371"/>
      <c r="E371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1:17">
      <c r="A372"/>
      <c r="B372"/>
      <c r="C372"/>
      <c r="D372"/>
      <c r="E372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1:17">
      <c r="A373"/>
      <c r="B373"/>
      <c r="C373"/>
      <c r="D373"/>
      <c r="E373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1:17">
      <c r="A374"/>
      <c r="B374"/>
      <c r="C374"/>
      <c r="D374"/>
      <c r="E374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1:17">
      <c r="A375"/>
      <c r="B375"/>
      <c r="C375"/>
      <c r="D375"/>
      <c r="E375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1:17">
      <c r="A376"/>
      <c r="B376"/>
      <c r="C376"/>
      <c r="D376"/>
      <c r="E376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1:17">
      <c r="A377"/>
      <c r="B377"/>
      <c r="C377"/>
      <c r="D377"/>
      <c r="E377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1:17">
      <c r="A378"/>
      <c r="B378"/>
      <c r="C378"/>
      <c r="D378"/>
      <c r="E37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1:17">
      <c r="A379"/>
      <c r="B379"/>
      <c r="C379"/>
      <c r="D379"/>
      <c r="E379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1:17">
      <c r="A380"/>
      <c r="B380"/>
      <c r="C380"/>
      <c r="D380"/>
      <c r="E380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1:17">
      <c r="A381"/>
      <c r="B381"/>
      <c r="C381"/>
      <c r="D381"/>
      <c r="E381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1:17">
      <c r="A382"/>
      <c r="B382"/>
      <c r="C382"/>
      <c r="D382"/>
      <c r="E382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1:17">
      <c r="A383"/>
      <c r="B383"/>
      <c r="C383"/>
      <c r="D383"/>
      <c r="E383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1:17">
      <c r="A384"/>
      <c r="B384"/>
      <c r="C384"/>
      <c r="D384"/>
      <c r="E384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1:17">
      <c r="A385"/>
      <c r="B385"/>
      <c r="C385"/>
      <c r="D385"/>
      <c r="E385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1:17">
      <c r="A386"/>
      <c r="B386"/>
      <c r="C386"/>
      <c r="D386"/>
      <c r="E386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1:17">
      <c r="A387"/>
      <c r="B387"/>
      <c r="C387"/>
      <c r="D387"/>
      <c r="E387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1:17">
      <c r="A388"/>
      <c r="B388"/>
      <c r="C388"/>
      <c r="D388"/>
      <c r="E38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1:17">
      <c r="A389"/>
      <c r="B389"/>
      <c r="C389"/>
      <c r="D389"/>
      <c r="E389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1:17">
      <c r="A390"/>
      <c r="B390"/>
      <c r="C390"/>
      <c r="D390"/>
      <c r="E390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1:17">
      <c r="A391"/>
      <c r="B391"/>
      <c r="C391"/>
      <c r="D391"/>
      <c r="E391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1:17">
      <c r="A392"/>
      <c r="B392"/>
      <c r="C392"/>
      <c r="D392"/>
      <c r="E392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1:17">
      <c r="A393"/>
      <c r="B393"/>
      <c r="C393"/>
      <c r="D393"/>
      <c r="E393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1:17">
      <c r="A394"/>
      <c r="B394"/>
      <c r="C394"/>
      <c r="D394"/>
      <c r="E394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1:17">
      <c r="A395"/>
      <c r="B395"/>
      <c r="C395"/>
      <c r="D395"/>
      <c r="E395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1:17">
      <c r="A396"/>
      <c r="B396"/>
      <c r="C396"/>
      <c r="D396"/>
      <c r="E396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1:17">
      <c r="A397"/>
      <c r="B397"/>
      <c r="C397"/>
      <c r="D397"/>
      <c r="E397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1:17">
      <c r="A398"/>
      <c r="B398"/>
      <c r="C398"/>
      <c r="D398"/>
      <c r="E39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1:17">
      <c r="A399"/>
      <c r="B399"/>
      <c r="C399"/>
      <c r="D399"/>
      <c r="E399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</row>
    <row r="400" spans="1:17">
      <c r="A400"/>
      <c r="B400"/>
      <c r="C400"/>
      <c r="D400"/>
      <c r="E400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1:17">
      <c r="A401"/>
      <c r="B401"/>
      <c r="C401"/>
      <c r="D401"/>
      <c r="E401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1:17">
      <c r="A402"/>
      <c r="B402"/>
      <c r="C402"/>
      <c r="D402"/>
      <c r="E402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1:17">
      <c r="A403"/>
      <c r="B403"/>
      <c r="C403"/>
      <c r="D403"/>
      <c r="E403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1:17">
      <c r="A404"/>
      <c r="B404"/>
      <c r="C404"/>
      <c r="D404"/>
      <c r="E404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1:17">
      <c r="A405"/>
      <c r="B405"/>
      <c r="C405"/>
      <c r="D405"/>
      <c r="E405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1:17">
      <c r="A406"/>
      <c r="B406"/>
      <c r="C406"/>
      <c r="D406"/>
      <c r="E406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1:17">
      <c r="A407"/>
      <c r="B407"/>
      <c r="C407"/>
      <c r="D407"/>
      <c r="E407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1:17">
      <c r="A408"/>
      <c r="B408"/>
      <c r="C408"/>
      <c r="D408"/>
      <c r="E40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1:17">
      <c r="A409"/>
      <c r="B409"/>
      <c r="C409"/>
      <c r="D409"/>
      <c r="E409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1:17">
      <c r="A410"/>
      <c r="B410"/>
      <c r="C410"/>
      <c r="D410"/>
      <c r="E410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1:17">
      <c r="A411"/>
      <c r="B411"/>
      <c r="C411"/>
      <c r="D411"/>
      <c r="E411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1:17">
      <c r="A412"/>
      <c r="B412"/>
      <c r="C412"/>
      <c r="D412"/>
      <c r="E412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1:17">
      <c r="A413"/>
      <c r="B413"/>
      <c r="C413"/>
      <c r="D413"/>
      <c r="E413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1:17">
      <c r="A414"/>
      <c r="B414"/>
      <c r="C414"/>
      <c r="D414"/>
      <c r="E414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1:17">
      <c r="A415"/>
      <c r="B415"/>
      <c r="C415"/>
      <c r="D415"/>
      <c r="E415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</row>
    <row r="416" spans="1:17">
      <c r="A416"/>
      <c r="B416"/>
      <c r="C416"/>
      <c r="D416"/>
      <c r="E416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1:17">
      <c r="A417"/>
      <c r="B417"/>
      <c r="C417"/>
      <c r="D417"/>
      <c r="E417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</row>
    <row r="418" spans="1:17">
      <c r="A418"/>
      <c r="B418"/>
      <c r="C418"/>
      <c r="D418"/>
      <c r="E41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1:17">
      <c r="A419"/>
      <c r="B419"/>
      <c r="C419"/>
      <c r="D419"/>
      <c r="E419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</row>
    <row r="420" spans="1:17">
      <c r="A420"/>
      <c r="B420"/>
      <c r="C420"/>
      <c r="D420"/>
      <c r="E420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</row>
    <row r="421" spans="1:17">
      <c r="A421"/>
      <c r="B421"/>
      <c r="C421"/>
      <c r="D421"/>
      <c r="E421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</row>
    <row r="422" spans="1:17">
      <c r="A422"/>
      <c r="B422"/>
      <c r="C422"/>
      <c r="D422"/>
      <c r="E422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</row>
    <row r="423" spans="1:17">
      <c r="A423"/>
      <c r="B423"/>
      <c r="C423"/>
      <c r="D423"/>
      <c r="E423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1:17">
      <c r="A424"/>
      <c r="B424"/>
      <c r="C424"/>
      <c r="D424"/>
      <c r="E424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</row>
    <row r="425" spans="1:17">
      <c r="A425"/>
      <c r="B425"/>
      <c r="C425"/>
      <c r="D425"/>
      <c r="E425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</row>
    <row r="426" spans="1:17">
      <c r="A426"/>
      <c r="B426"/>
      <c r="C426"/>
      <c r="D426"/>
      <c r="E426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</row>
    <row r="427" spans="1:17">
      <c r="A427"/>
      <c r="B427"/>
      <c r="C427"/>
      <c r="D427"/>
      <c r="E427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</row>
    <row r="428" spans="1:17">
      <c r="A428"/>
      <c r="B428"/>
      <c r="C428"/>
      <c r="D428"/>
      <c r="E42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</row>
    <row r="429" spans="1:17">
      <c r="A429"/>
      <c r="B429"/>
      <c r="C429"/>
      <c r="D429"/>
      <c r="E429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30" spans="1:17">
      <c r="A430"/>
      <c r="B430"/>
      <c r="C430"/>
      <c r="D430"/>
      <c r="E430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</row>
    <row r="431" spans="1:17">
      <c r="A431"/>
      <c r="B431"/>
      <c r="C431"/>
      <c r="D431"/>
      <c r="E431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</row>
    <row r="432" spans="1:17">
      <c r="A432"/>
      <c r="B432"/>
      <c r="C432"/>
      <c r="D432"/>
      <c r="E432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</row>
    <row r="433" spans="1:17">
      <c r="A433"/>
      <c r="B433"/>
      <c r="C433"/>
      <c r="D433"/>
      <c r="E433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</row>
    <row r="434" spans="1:17">
      <c r="A434"/>
      <c r="B434"/>
      <c r="C434"/>
      <c r="D434"/>
      <c r="E434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</row>
    <row r="435" spans="1:17">
      <c r="A435"/>
      <c r="B435"/>
      <c r="C435"/>
      <c r="D435"/>
      <c r="E435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</row>
    <row r="436" spans="1:17">
      <c r="A436"/>
      <c r="B436"/>
      <c r="C436"/>
      <c r="D436"/>
      <c r="E436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</row>
    <row r="437" spans="1:17">
      <c r="A437"/>
      <c r="B437"/>
      <c r="C437"/>
      <c r="D437"/>
      <c r="E437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</row>
    <row r="438" spans="1:17">
      <c r="A438"/>
      <c r="B438"/>
      <c r="C438"/>
      <c r="D438"/>
      <c r="E43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1:17">
      <c r="A439"/>
      <c r="B439"/>
      <c r="C439"/>
      <c r="D439"/>
      <c r="E439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1:17">
      <c r="A440"/>
      <c r="B440"/>
      <c r="C440"/>
      <c r="D440"/>
      <c r="E440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</row>
    <row r="441" spans="1:17">
      <c r="A441"/>
      <c r="B441"/>
      <c r="C441"/>
      <c r="D441"/>
      <c r="E441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</row>
    <row r="442" spans="1:17">
      <c r="A442"/>
      <c r="B442"/>
      <c r="C442"/>
      <c r="D442"/>
      <c r="E442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</row>
    <row r="443" spans="1:17">
      <c r="A443"/>
      <c r="B443"/>
      <c r="C443"/>
      <c r="D443"/>
      <c r="E443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</row>
    <row r="444" spans="1:17">
      <c r="A444"/>
      <c r="B444"/>
      <c r="C444"/>
      <c r="D444"/>
      <c r="E444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</row>
    <row r="445" spans="1:17">
      <c r="A445"/>
      <c r="B445"/>
      <c r="C445"/>
      <c r="D445"/>
      <c r="E445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</row>
    <row r="446" spans="1:17">
      <c r="A446"/>
      <c r="B446"/>
      <c r="C446"/>
      <c r="D446"/>
      <c r="E446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</row>
    <row r="447" spans="1:17">
      <c r="A447"/>
      <c r="B447"/>
      <c r="C447"/>
      <c r="D447"/>
      <c r="E447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</row>
    <row r="448" spans="1:17">
      <c r="A448"/>
      <c r="B448"/>
      <c r="C448"/>
      <c r="D448"/>
      <c r="E44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</row>
    <row r="449" spans="1:17">
      <c r="A449"/>
      <c r="B449"/>
      <c r="C449"/>
      <c r="D449"/>
      <c r="E449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</row>
    <row r="450" spans="1:17">
      <c r="A450"/>
      <c r="B450"/>
      <c r="C450"/>
      <c r="D450"/>
      <c r="E450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</row>
    <row r="451" spans="1:17">
      <c r="A451"/>
      <c r="B451"/>
      <c r="C451"/>
      <c r="D451"/>
      <c r="E451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</row>
    <row r="452" spans="1:17">
      <c r="A452"/>
      <c r="B452"/>
      <c r="C452"/>
      <c r="D452"/>
      <c r="E452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</row>
    <row r="453" spans="1:17">
      <c r="A453"/>
      <c r="B453"/>
      <c r="C453"/>
      <c r="D453"/>
      <c r="E453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</row>
    <row r="454" spans="1:17">
      <c r="A454"/>
      <c r="B454"/>
      <c r="C454"/>
      <c r="D454"/>
      <c r="E454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</row>
    <row r="455" spans="1:17">
      <c r="A455"/>
      <c r="B455"/>
      <c r="C455"/>
      <c r="D455"/>
      <c r="E455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</row>
    <row r="456" spans="1:17">
      <c r="A456"/>
      <c r="B456"/>
      <c r="C456"/>
      <c r="D456"/>
      <c r="E456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</row>
    <row r="457" spans="1:17">
      <c r="A457"/>
      <c r="B457"/>
      <c r="C457"/>
      <c r="D457"/>
      <c r="E457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</row>
    <row r="458" spans="1:17">
      <c r="A458"/>
      <c r="B458"/>
      <c r="C458"/>
      <c r="D458"/>
      <c r="E4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</row>
    <row r="459" spans="1:17">
      <c r="A459"/>
      <c r="B459"/>
      <c r="C459"/>
      <c r="D459"/>
      <c r="E459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</row>
    <row r="460" spans="1:17">
      <c r="A460"/>
      <c r="B460"/>
      <c r="C460"/>
      <c r="D460"/>
      <c r="E460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</row>
    <row r="461" spans="1:17">
      <c r="A461"/>
      <c r="B461"/>
      <c r="C461"/>
      <c r="D461"/>
      <c r="E461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1:17">
      <c r="A462"/>
      <c r="B462"/>
      <c r="C462"/>
      <c r="D462"/>
      <c r="E462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1:17">
      <c r="A463"/>
      <c r="B463"/>
      <c r="C463"/>
      <c r="D463"/>
      <c r="E463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1:17">
      <c r="A464"/>
      <c r="B464"/>
      <c r="C464"/>
      <c r="D464"/>
      <c r="E464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1:17">
      <c r="A465"/>
      <c r="B465"/>
      <c r="C465"/>
      <c r="D465"/>
      <c r="E465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1:17">
      <c r="A466"/>
      <c r="B466"/>
      <c r="C466"/>
      <c r="D466"/>
      <c r="E466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1:17">
      <c r="A467"/>
      <c r="B467"/>
      <c r="C467"/>
      <c r="D467"/>
      <c r="E467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1:17">
      <c r="A468"/>
      <c r="B468"/>
      <c r="C468"/>
      <c r="D468"/>
      <c r="E46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1:17">
      <c r="A469"/>
      <c r="B469"/>
      <c r="C469"/>
      <c r="D469"/>
      <c r="E469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1:17">
      <c r="A470"/>
      <c r="B470"/>
      <c r="C470"/>
      <c r="D470"/>
      <c r="E470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1:17">
      <c r="A471"/>
      <c r="B471"/>
      <c r="C471"/>
      <c r="D471"/>
      <c r="E471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1:17">
      <c r="A472"/>
      <c r="B472"/>
      <c r="C472"/>
      <c r="D472"/>
      <c r="E472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1:17">
      <c r="A473"/>
      <c r="B473"/>
      <c r="C473"/>
      <c r="D473"/>
      <c r="E473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1:17">
      <c r="A474"/>
      <c r="B474"/>
      <c r="C474"/>
      <c r="D474"/>
      <c r="E474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1:17">
      <c r="A475"/>
      <c r="B475"/>
      <c r="C475"/>
      <c r="D475"/>
      <c r="E475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1:17">
      <c r="A476"/>
      <c r="B476"/>
      <c r="C476"/>
      <c r="D476"/>
      <c r="E476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1:17">
      <c r="A477"/>
      <c r="B477"/>
      <c r="C477"/>
      <c r="D477"/>
      <c r="E477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1:17">
      <c r="A478"/>
      <c r="B478"/>
      <c r="C478"/>
      <c r="D478"/>
      <c r="E47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1:17">
      <c r="A479"/>
      <c r="B479"/>
      <c r="C479"/>
      <c r="D479"/>
      <c r="E479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1:17">
      <c r="A480"/>
      <c r="B480"/>
      <c r="C480"/>
      <c r="D480"/>
      <c r="E480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1:17">
      <c r="A481"/>
      <c r="B481"/>
      <c r="C481"/>
      <c r="D481"/>
      <c r="E481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1:17">
      <c r="A482"/>
      <c r="B482"/>
      <c r="C482"/>
      <c r="D482"/>
      <c r="E482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1:17">
      <c r="A483"/>
      <c r="B483"/>
      <c r="C483"/>
      <c r="D483"/>
      <c r="E483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1:17">
      <c r="A484"/>
      <c r="B484"/>
      <c r="C484"/>
      <c r="D484"/>
      <c r="E484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1:17">
      <c r="A485"/>
      <c r="B485"/>
      <c r="C485"/>
      <c r="D485"/>
      <c r="E485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1:17">
      <c r="A486"/>
      <c r="B486"/>
      <c r="C486"/>
      <c r="D486"/>
      <c r="E486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1:17">
      <c r="A487"/>
      <c r="B487"/>
      <c r="C487"/>
      <c r="D487"/>
      <c r="E487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1:17">
      <c r="A488"/>
      <c r="B488"/>
      <c r="C488"/>
      <c r="D488"/>
      <c r="E48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1:17">
      <c r="A489"/>
      <c r="B489"/>
      <c r="C489"/>
      <c r="D489"/>
      <c r="E489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1:17">
      <c r="A490"/>
      <c r="B490"/>
      <c r="C490"/>
      <c r="D490"/>
      <c r="E490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1:17">
      <c r="A491"/>
      <c r="B491"/>
      <c r="C491"/>
      <c r="D491"/>
      <c r="E491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1:17">
      <c r="A492"/>
      <c r="B492"/>
      <c r="C492"/>
      <c r="D492"/>
      <c r="E492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1:17">
      <c r="A493"/>
      <c r="B493"/>
      <c r="C493"/>
      <c r="D493"/>
      <c r="E493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1:17">
      <c r="A494"/>
      <c r="B494"/>
      <c r="C494"/>
      <c r="D494"/>
      <c r="E494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1:17">
      <c r="A495"/>
      <c r="B495"/>
      <c r="C495"/>
      <c r="D495"/>
      <c r="E495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</row>
    <row r="496" spans="1:17">
      <c r="A496"/>
      <c r="B496"/>
      <c r="C496"/>
      <c r="D496"/>
      <c r="E496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1:17">
      <c r="A497"/>
      <c r="B497"/>
      <c r="C497"/>
      <c r="D497"/>
      <c r="E497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1:17">
      <c r="A498"/>
      <c r="B498"/>
      <c r="C498"/>
      <c r="D498"/>
      <c r="E49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1:17">
      <c r="A499"/>
      <c r="B499"/>
      <c r="C499"/>
      <c r="D499"/>
      <c r="E499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1:17">
      <c r="A500"/>
      <c r="B500"/>
      <c r="C500"/>
      <c r="D500"/>
      <c r="E500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1:17">
      <c r="A501"/>
      <c r="B501"/>
      <c r="C501"/>
      <c r="D501"/>
      <c r="E501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1:17">
      <c r="A502"/>
      <c r="B502"/>
      <c r="C502"/>
      <c r="D502"/>
      <c r="E502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1:17">
      <c r="A503"/>
      <c r="B503"/>
      <c r="C503"/>
      <c r="D503"/>
      <c r="E503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1:17">
      <c r="A504"/>
      <c r="B504"/>
      <c r="C504"/>
      <c r="D504"/>
      <c r="E504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1:17">
      <c r="A505"/>
      <c r="B505"/>
      <c r="C505"/>
      <c r="D505"/>
      <c r="E505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1:17">
      <c r="A506"/>
      <c r="B506"/>
      <c r="C506"/>
      <c r="D506"/>
      <c r="E506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</row>
    <row r="507" spans="1:17">
      <c r="A507"/>
      <c r="B507"/>
      <c r="C507"/>
      <c r="D507"/>
      <c r="E507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</row>
    <row r="508" spans="1:17">
      <c r="A508"/>
      <c r="B508"/>
      <c r="C508"/>
      <c r="D508"/>
      <c r="E50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1:17">
      <c r="A509"/>
      <c r="B509"/>
      <c r="C509"/>
      <c r="D509"/>
      <c r="E509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1:17">
      <c r="A510"/>
      <c r="B510"/>
      <c r="C510"/>
      <c r="D510"/>
      <c r="E510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1:17">
      <c r="A511"/>
      <c r="B511"/>
      <c r="C511"/>
      <c r="D511"/>
      <c r="E511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1:17">
      <c r="A512"/>
      <c r="B512"/>
      <c r="C512"/>
      <c r="D512"/>
      <c r="E512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1:17">
      <c r="A513"/>
      <c r="B513"/>
      <c r="C513"/>
      <c r="D513"/>
      <c r="E513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1:17">
      <c r="A514"/>
      <c r="B514"/>
      <c r="C514"/>
      <c r="D514"/>
      <c r="E514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</row>
    <row r="515" spans="1:17">
      <c r="A515"/>
      <c r="B515"/>
      <c r="C515"/>
      <c r="D515"/>
      <c r="E515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</row>
    <row r="516" spans="1:17">
      <c r="A516"/>
      <c r="B516"/>
      <c r="C516"/>
      <c r="D516"/>
      <c r="E516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</row>
    <row r="517" spans="1:17">
      <c r="A517"/>
      <c r="B517"/>
      <c r="C517"/>
      <c r="D517"/>
      <c r="E517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</row>
    <row r="518" spans="1:17">
      <c r="A518"/>
      <c r="B518"/>
      <c r="C518"/>
      <c r="D518"/>
      <c r="E51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1:17">
      <c r="A519"/>
      <c r="B519"/>
      <c r="C519"/>
      <c r="D519"/>
      <c r="E519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1:17">
      <c r="A520"/>
      <c r="B520"/>
      <c r="C520"/>
      <c r="D520"/>
      <c r="E520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1:17">
      <c r="A521"/>
      <c r="B521"/>
      <c r="C521"/>
      <c r="D521"/>
      <c r="E521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1:17">
      <c r="A522"/>
      <c r="B522"/>
      <c r="C522"/>
      <c r="D522"/>
      <c r="E522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1:17">
      <c r="A523"/>
      <c r="B523"/>
      <c r="C523"/>
      <c r="D523"/>
      <c r="E523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1:17">
      <c r="A524"/>
      <c r="B524"/>
      <c r="C524"/>
      <c r="D524"/>
      <c r="E524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1:17">
      <c r="A525"/>
      <c r="B525"/>
      <c r="C525"/>
      <c r="D525"/>
      <c r="E525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1:17">
      <c r="A526"/>
      <c r="B526"/>
      <c r="C526"/>
      <c r="D526"/>
      <c r="E526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1:17">
      <c r="A527"/>
      <c r="B527"/>
      <c r="C527"/>
      <c r="D527"/>
      <c r="E527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1:17">
      <c r="A528"/>
      <c r="B528"/>
      <c r="C528"/>
      <c r="D528"/>
      <c r="E52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1:17">
      <c r="A529"/>
      <c r="B529"/>
      <c r="C529"/>
      <c r="D529"/>
      <c r="E529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1:17">
      <c r="A530"/>
      <c r="B530"/>
      <c r="C530"/>
      <c r="D530"/>
      <c r="E530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1:17">
      <c r="A531"/>
      <c r="B531"/>
      <c r="C531"/>
      <c r="D531"/>
      <c r="E531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1:17">
      <c r="A532"/>
      <c r="B532"/>
      <c r="C532"/>
      <c r="D532"/>
      <c r="E532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1:17">
      <c r="A533"/>
      <c r="B533"/>
      <c r="C533"/>
      <c r="D533"/>
      <c r="E533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1:17">
      <c r="A534"/>
      <c r="B534"/>
      <c r="C534"/>
      <c r="D534"/>
      <c r="E534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1:17">
      <c r="A535"/>
      <c r="B535"/>
      <c r="C535"/>
      <c r="D535"/>
      <c r="E535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1:17">
      <c r="A536"/>
      <c r="B536"/>
      <c r="C536"/>
      <c r="D536"/>
      <c r="E536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1:17">
      <c r="A537"/>
      <c r="B537"/>
      <c r="C537"/>
      <c r="D537"/>
      <c r="E537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1:17">
      <c r="A538"/>
      <c r="B538"/>
      <c r="C538"/>
      <c r="D538"/>
      <c r="E53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1:17">
      <c r="A539"/>
      <c r="B539"/>
      <c r="C539"/>
      <c r="D539"/>
      <c r="E539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1:17">
      <c r="A540"/>
      <c r="B540"/>
      <c r="C540"/>
      <c r="D540"/>
      <c r="E540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1:17">
      <c r="A541"/>
      <c r="B541"/>
      <c r="C541"/>
      <c r="D541"/>
      <c r="E541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1:17">
      <c r="A542"/>
      <c r="B542"/>
      <c r="C542"/>
      <c r="D542"/>
      <c r="E542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1:17">
      <c r="A543"/>
      <c r="B543"/>
      <c r="C543"/>
      <c r="D543"/>
      <c r="E543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1:17">
      <c r="A544"/>
      <c r="B544"/>
      <c r="C544"/>
      <c r="D544"/>
      <c r="E544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1:17">
      <c r="A545"/>
      <c r="B545"/>
      <c r="C545"/>
      <c r="D545"/>
      <c r="E545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1:17">
      <c r="A546"/>
      <c r="B546"/>
      <c r="C546"/>
      <c r="D546"/>
      <c r="E546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1:17">
      <c r="A547"/>
      <c r="B547"/>
      <c r="C547"/>
      <c r="D547"/>
      <c r="E547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1:17">
      <c r="A548"/>
      <c r="B548"/>
      <c r="C548"/>
      <c r="D548"/>
      <c r="E54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1:17">
      <c r="A549"/>
      <c r="B549"/>
      <c r="C549"/>
      <c r="D549"/>
      <c r="E549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1:17">
      <c r="A550"/>
      <c r="B550"/>
      <c r="C550"/>
      <c r="D550"/>
      <c r="E550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1:17">
      <c r="A551"/>
      <c r="B551"/>
      <c r="C551"/>
      <c r="D551"/>
      <c r="E551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1:17">
      <c r="A552"/>
      <c r="B552"/>
      <c r="C552"/>
      <c r="D552"/>
      <c r="E552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1:17">
      <c r="A553"/>
      <c r="B553"/>
      <c r="C553"/>
      <c r="D553"/>
      <c r="E553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4" spans="1:17">
      <c r="A554"/>
      <c r="B554"/>
      <c r="C554"/>
      <c r="D554"/>
      <c r="E554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1:17">
      <c r="A555"/>
      <c r="B555"/>
      <c r="C555"/>
      <c r="D555"/>
      <c r="E555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1:17">
      <c r="A556"/>
      <c r="B556"/>
      <c r="C556"/>
      <c r="D556"/>
      <c r="E556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1:17">
      <c r="A557"/>
      <c r="B557"/>
      <c r="C557"/>
      <c r="D557"/>
      <c r="E557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1:17">
      <c r="A558"/>
      <c r="B558"/>
      <c r="C558"/>
      <c r="D558"/>
      <c r="E5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1:17">
      <c r="A559"/>
      <c r="B559"/>
      <c r="C559"/>
      <c r="D559"/>
      <c r="E559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1:17">
      <c r="A560"/>
      <c r="B560"/>
      <c r="C560"/>
      <c r="D560"/>
      <c r="E560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1:17">
      <c r="A561"/>
      <c r="B561"/>
      <c r="C561"/>
      <c r="D561"/>
      <c r="E561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1:17">
      <c r="A562"/>
      <c r="B562"/>
      <c r="C562"/>
      <c r="D562"/>
      <c r="E562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1:17">
      <c r="A563"/>
      <c r="B563"/>
      <c r="C563"/>
      <c r="D563"/>
      <c r="E563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1:17">
      <c r="A564"/>
      <c r="B564"/>
      <c r="C564"/>
      <c r="D564"/>
      <c r="E564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1:17">
      <c r="A565"/>
      <c r="B565"/>
      <c r="C565"/>
      <c r="D565"/>
      <c r="E565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1:17">
      <c r="A566"/>
      <c r="B566"/>
      <c r="C566"/>
      <c r="D566"/>
      <c r="E566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1:17">
      <c r="A567"/>
      <c r="B567"/>
      <c r="C567"/>
      <c r="D567"/>
      <c r="E567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1:17">
      <c r="A568"/>
      <c r="B568"/>
      <c r="C568"/>
      <c r="D568"/>
      <c r="E56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1:17">
      <c r="A569"/>
      <c r="B569"/>
      <c r="C569"/>
      <c r="D569"/>
      <c r="E569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1:17">
      <c r="A570"/>
      <c r="B570"/>
      <c r="C570"/>
      <c r="D570"/>
      <c r="E570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</row>
    <row r="571" spans="1:17">
      <c r="A571"/>
      <c r="B571"/>
      <c r="C571"/>
      <c r="D571"/>
      <c r="E571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1:17">
      <c r="A572"/>
      <c r="B572"/>
      <c r="C572"/>
      <c r="D572"/>
      <c r="E572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1:17">
      <c r="A573"/>
      <c r="B573"/>
      <c r="C573"/>
      <c r="D573"/>
      <c r="E573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1:17">
      <c r="A574"/>
      <c r="B574"/>
      <c r="C574"/>
      <c r="D574"/>
      <c r="E574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1:17">
      <c r="A575"/>
      <c r="B575"/>
      <c r="C575"/>
      <c r="D575"/>
      <c r="E575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1:17">
      <c r="A576"/>
      <c r="B576"/>
      <c r="C576"/>
      <c r="D576"/>
      <c r="E576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1:17">
      <c r="A577"/>
      <c r="B577"/>
      <c r="C577"/>
      <c r="D577"/>
      <c r="E577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1:17">
      <c r="A578"/>
      <c r="B578"/>
      <c r="C578"/>
      <c r="D578"/>
      <c r="E57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1:17">
      <c r="A579"/>
      <c r="B579"/>
      <c r="C579"/>
      <c r="D579"/>
      <c r="E579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1:17">
      <c r="A580"/>
      <c r="B580"/>
      <c r="C580"/>
      <c r="D580"/>
      <c r="E580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1:17">
      <c r="A581"/>
      <c r="B581"/>
      <c r="C581"/>
      <c r="D581"/>
      <c r="E581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1:17">
      <c r="A582"/>
      <c r="B582"/>
      <c r="C582"/>
      <c r="D582"/>
      <c r="E582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1:17">
      <c r="A583"/>
      <c r="B583"/>
      <c r="C583"/>
      <c r="D583"/>
      <c r="E583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1:17">
      <c r="A584"/>
      <c r="B584"/>
      <c r="C584"/>
      <c r="D584"/>
      <c r="E584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1:17">
      <c r="A585"/>
      <c r="B585"/>
      <c r="C585"/>
      <c r="D585"/>
      <c r="E585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1:17">
      <c r="A586"/>
      <c r="B586"/>
      <c r="C586"/>
      <c r="D586"/>
      <c r="E586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1:17">
      <c r="A587"/>
      <c r="B587"/>
      <c r="C587"/>
      <c r="D587"/>
      <c r="E587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1:17">
      <c r="A588"/>
      <c r="B588"/>
      <c r="C588"/>
      <c r="D588"/>
      <c r="E58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1:17">
      <c r="A589"/>
      <c r="B589"/>
      <c r="C589"/>
      <c r="D589"/>
      <c r="E589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1:17">
      <c r="A590"/>
      <c r="B590"/>
      <c r="C590"/>
      <c r="D590"/>
      <c r="E590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1:17">
      <c r="A591"/>
      <c r="B591"/>
      <c r="C591"/>
      <c r="D591"/>
      <c r="E591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1:17">
      <c r="A592"/>
      <c r="B592"/>
      <c r="C592"/>
      <c r="D592"/>
      <c r="E592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1:17">
      <c r="A593"/>
      <c r="B593"/>
      <c r="C593"/>
      <c r="D593"/>
      <c r="E593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1:17">
      <c r="A594"/>
      <c r="B594"/>
      <c r="C594"/>
      <c r="D594"/>
      <c r="E594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1:17">
      <c r="A595"/>
      <c r="B595"/>
      <c r="C595"/>
      <c r="D595"/>
      <c r="E595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1:17">
      <c r="A596"/>
      <c r="B596"/>
      <c r="C596"/>
      <c r="D596"/>
      <c r="E596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1:17">
      <c r="A597"/>
      <c r="B597"/>
      <c r="C597"/>
      <c r="D597"/>
      <c r="E597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1:17">
      <c r="A598"/>
      <c r="B598"/>
      <c r="C598"/>
      <c r="D598"/>
      <c r="E59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1:17">
      <c r="A599"/>
      <c r="B599"/>
      <c r="C599"/>
      <c r="D599"/>
      <c r="E599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1:17">
      <c r="A600"/>
      <c r="B600"/>
      <c r="C600"/>
      <c r="D600"/>
      <c r="E600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1:17">
      <c r="A601"/>
      <c r="B601"/>
      <c r="C601"/>
      <c r="D601"/>
      <c r="E601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1:17">
      <c r="A602"/>
      <c r="B602"/>
      <c r="C602"/>
      <c r="D602"/>
      <c r="E602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1:17">
      <c r="A603"/>
      <c r="B603"/>
      <c r="C603"/>
      <c r="D603"/>
      <c r="E603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1:17">
      <c r="A604"/>
      <c r="B604"/>
      <c r="C604"/>
      <c r="D604"/>
      <c r="E604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1:17">
      <c r="A605"/>
      <c r="B605"/>
      <c r="C605"/>
      <c r="D605"/>
      <c r="E605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1:17">
      <c r="A606"/>
      <c r="B606"/>
      <c r="C606"/>
      <c r="D606"/>
      <c r="E606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</row>
    <row r="607" spans="1:17">
      <c r="A607"/>
      <c r="B607"/>
      <c r="C607"/>
      <c r="D607"/>
      <c r="E607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1:17">
      <c r="A608"/>
      <c r="B608"/>
      <c r="C608"/>
      <c r="D608"/>
      <c r="E60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1:17">
      <c r="A609"/>
      <c r="B609"/>
      <c r="C609"/>
      <c r="D609"/>
      <c r="E609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1:17">
      <c r="A610"/>
      <c r="B610"/>
      <c r="C610"/>
      <c r="D610"/>
      <c r="E610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1:17">
      <c r="A611"/>
      <c r="B611"/>
      <c r="C611"/>
      <c r="D611"/>
      <c r="E611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1:17">
      <c r="A612"/>
      <c r="B612"/>
      <c r="C612"/>
      <c r="D612"/>
      <c r="E612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</row>
    <row r="613" spans="1:17">
      <c r="A613"/>
      <c r="B613"/>
      <c r="C613"/>
      <c r="D613"/>
      <c r="E613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1:17">
      <c r="A614"/>
      <c r="B614"/>
      <c r="C614"/>
      <c r="D614"/>
      <c r="E614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</row>
    <row r="615" spans="1:17">
      <c r="A615"/>
      <c r="B615"/>
      <c r="C615"/>
      <c r="D615"/>
      <c r="E615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</row>
    <row r="616" spans="1:17">
      <c r="A616"/>
      <c r="B616"/>
      <c r="C616"/>
      <c r="D616"/>
      <c r="E616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</row>
    <row r="617" spans="1:17">
      <c r="A617"/>
      <c r="B617"/>
      <c r="C617"/>
      <c r="D617"/>
      <c r="E617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1:17">
      <c r="A618"/>
      <c r="B618"/>
      <c r="C618"/>
      <c r="D618"/>
      <c r="E61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</row>
    <row r="619" spans="1:17">
      <c r="A619"/>
      <c r="B619"/>
      <c r="C619"/>
      <c r="D619"/>
      <c r="E619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</row>
    <row r="620" spans="1:17">
      <c r="A620"/>
      <c r="B620"/>
      <c r="C620"/>
      <c r="D620"/>
      <c r="E620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</row>
    <row r="621" spans="1:17">
      <c r="A621"/>
      <c r="B621"/>
      <c r="C621"/>
      <c r="D621"/>
      <c r="E621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</row>
    <row r="622" spans="1:17">
      <c r="A622"/>
      <c r="B622"/>
      <c r="C622"/>
      <c r="D622"/>
      <c r="E622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</row>
    <row r="623" spans="1:17">
      <c r="A623"/>
      <c r="B623"/>
      <c r="C623"/>
      <c r="D623"/>
      <c r="E623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</row>
    <row r="624" spans="1:17">
      <c r="A624"/>
      <c r="B624"/>
      <c r="C624"/>
      <c r="D624"/>
      <c r="E624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</row>
    <row r="625" spans="1:17">
      <c r="A625"/>
      <c r="B625"/>
      <c r="C625"/>
      <c r="D625"/>
      <c r="E625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</row>
    <row r="626" spans="1:17">
      <c r="A626"/>
      <c r="B626"/>
      <c r="C626"/>
      <c r="D626"/>
      <c r="E626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</row>
    <row r="627" spans="1:17">
      <c r="A627"/>
      <c r="B627"/>
      <c r="C627"/>
      <c r="D627"/>
      <c r="E627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</row>
    <row r="628" spans="1:17">
      <c r="A628"/>
      <c r="B628"/>
      <c r="C628"/>
      <c r="D628"/>
      <c r="E62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</row>
    <row r="629" spans="1:17">
      <c r="A629"/>
      <c r="B629"/>
      <c r="C629"/>
      <c r="D629"/>
      <c r="E629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</row>
    <row r="630" spans="1:17">
      <c r="A630"/>
      <c r="B630"/>
      <c r="C630"/>
      <c r="D630"/>
      <c r="E630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1:17">
      <c r="A631"/>
      <c r="B631"/>
      <c r="C631"/>
      <c r="D631"/>
      <c r="E631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</row>
    <row r="632" spans="1:17">
      <c r="A632"/>
      <c r="B632"/>
      <c r="C632"/>
      <c r="D632"/>
      <c r="E632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</row>
    <row r="633" spans="1:17">
      <c r="A633"/>
      <c r="B633"/>
      <c r="C633"/>
      <c r="D633"/>
      <c r="E633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</row>
    <row r="634" spans="1:17">
      <c r="A634"/>
      <c r="B634"/>
      <c r="C634"/>
      <c r="D634"/>
      <c r="E634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</row>
    <row r="635" spans="1:17">
      <c r="A635"/>
      <c r="B635"/>
      <c r="C635"/>
      <c r="D635"/>
      <c r="E635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</row>
    <row r="636" spans="1:17">
      <c r="A636"/>
      <c r="B636"/>
      <c r="C636"/>
      <c r="D636"/>
      <c r="E636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</row>
    <row r="637" spans="1:17">
      <c r="A637"/>
      <c r="B637"/>
      <c r="C637"/>
      <c r="D637"/>
      <c r="E637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</row>
    <row r="638" spans="1:17">
      <c r="A638"/>
      <c r="B638"/>
      <c r="C638"/>
      <c r="D638"/>
      <c r="E63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</row>
    <row r="639" spans="1:17">
      <c r="A639"/>
      <c r="B639"/>
      <c r="C639"/>
      <c r="D639"/>
      <c r="E639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</row>
    <row r="640" spans="1:17">
      <c r="A640"/>
      <c r="B640"/>
      <c r="C640"/>
      <c r="D640"/>
      <c r="E640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</row>
    <row r="641" spans="1:17">
      <c r="A641"/>
      <c r="B641"/>
      <c r="C641"/>
      <c r="D641"/>
      <c r="E641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</row>
    <row r="642" spans="1:17">
      <c r="A642"/>
      <c r="B642"/>
      <c r="C642"/>
      <c r="D642"/>
      <c r="E642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</row>
    <row r="643" spans="1:17">
      <c r="A643"/>
      <c r="B643"/>
      <c r="C643"/>
      <c r="D643"/>
      <c r="E64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  <row r="644" spans="1:17">
      <c r="A644"/>
      <c r="B644"/>
      <c r="C644"/>
      <c r="D644"/>
      <c r="E644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</row>
    <row r="645" spans="1:17">
      <c r="A645"/>
      <c r="B645"/>
      <c r="C645"/>
      <c r="D645"/>
      <c r="E645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</row>
    <row r="646" spans="1:17">
      <c r="A646"/>
      <c r="B646"/>
      <c r="C646"/>
      <c r="D646"/>
      <c r="E646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</row>
    <row r="647" spans="1:17">
      <c r="A647"/>
      <c r="B647"/>
      <c r="C647"/>
      <c r="D647"/>
      <c r="E647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</row>
    <row r="648" spans="1:17">
      <c r="A648"/>
      <c r="B648"/>
      <c r="C648"/>
      <c r="D648"/>
      <c r="E64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</row>
    <row r="649" spans="1:17">
      <c r="A649"/>
      <c r="B649"/>
      <c r="C649"/>
      <c r="D649"/>
      <c r="E649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</row>
    <row r="650" spans="1:17">
      <c r="A650"/>
      <c r="B650"/>
      <c r="C650"/>
      <c r="D650"/>
      <c r="E650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</row>
    <row r="651" spans="1:17">
      <c r="A651"/>
      <c r="B651"/>
      <c r="C651"/>
      <c r="D651"/>
      <c r="E651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</row>
    <row r="652" spans="1:17">
      <c r="A652"/>
      <c r="B652"/>
      <c r="C652"/>
      <c r="D652"/>
      <c r="E652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</row>
    <row r="653" spans="1:17">
      <c r="A653"/>
      <c r="B653"/>
      <c r="C653"/>
      <c r="D653"/>
      <c r="E653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</row>
    <row r="654" spans="1:17">
      <c r="A654"/>
      <c r="B654"/>
      <c r="C654"/>
      <c r="D654"/>
      <c r="E654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</row>
    <row r="655" spans="1:17">
      <c r="A655"/>
      <c r="B655"/>
      <c r="C655"/>
      <c r="D655"/>
      <c r="E655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</row>
    <row r="656" spans="1:17">
      <c r="A656"/>
      <c r="B656"/>
      <c r="C656"/>
      <c r="D656"/>
      <c r="E656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</row>
    <row r="657" spans="1:17">
      <c r="A657"/>
      <c r="B657"/>
      <c r="C657"/>
      <c r="D657"/>
      <c r="E657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</row>
    <row r="658" spans="1:17">
      <c r="A658"/>
      <c r="B658"/>
      <c r="C658"/>
      <c r="D658"/>
      <c r="E6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</row>
    <row r="659" spans="1:17">
      <c r="A659"/>
      <c r="B659"/>
      <c r="C659"/>
      <c r="D659"/>
      <c r="E659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</row>
    <row r="660" spans="1:17">
      <c r="A660"/>
      <c r="B660"/>
      <c r="C660"/>
      <c r="D660"/>
      <c r="E660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</row>
    <row r="661" spans="1:17">
      <c r="A661"/>
      <c r="B661"/>
      <c r="C661"/>
      <c r="D661"/>
      <c r="E661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</row>
    <row r="662" spans="1:17">
      <c r="A662"/>
      <c r="B662"/>
      <c r="C662"/>
      <c r="D662"/>
      <c r="E662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</row>
    <row r="663" spans="1:17">
      <c r="A663"/>
      <c r="B663"/>
      <c r="C663"/>
      <c r="D663"/>
      <c r="E663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</row>
    <row r="664" spans="1:17">
      <c r="A664"/>
      <c r="B664"/>
      <c r="C664"/>
      <c r="D664"/>
      <c r="E664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</row>
    <row r="665" spans="1:17">
      <c r="A665"/>
      <c r="B665"/>
      <c r="C665"/>
      <c r="D665"/>
      <c r="E665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</row>
    <row r="666" spans="1:17">
      <c r="A666"/>
      <c r="B666"/>
      <c r="C666"/>
      <c r="D666"/>
      <c r="E666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</row>
    <row r="667" spans="1:17">
      <c r="A667"/>
      <c r="B667"/>
      <c r="C667"/>
      <c r="D667"/>
      <c r="E667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</row>
    <row r="668" spans="1:17">
      <c r="A668"/>
      <c r="B668"/>
      <c r="C668"/>
      <c r="D668"/>
      <c r="E66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</row>
    <row r="669" spans="1:17">
      <c r="A669"/>
      <c r="B669"/>
      <c r="C669"/>
      <c r="D669"/>
      <c r="E669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</row>
    <row r="670" spans="1:17">
      <c r="A670"/>
      <c r="B670"/>
      <c r="C670"/>
      <c r="D670"/>
      <c r="E670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</row>
    <row r="671" spans="1:17">
      <c r="A671"/>
      <c r="B671"/>
      <c r="C671"/>
      <c r="D671"/>
      <c r="E671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</row>
    <row r="672" spans="1:17">
      <c r="A672"/>
      <c r="B672"/>
      <c r="C672"/>
      <c r="D672"/>
      <c r="E672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</row>
    <row r="673" spans="1:17">
      <c r="A673"/>
      <c r="B673"/>
      <c r="C673"/>
      <c r="D673"/>
      <c r="E673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</row>
    <row r="674" spans="1:17">
      <c r="A674"/>
      <c r="B674"/>
      <c r="C674"/>
      <c r="D674"/>
      <c r="E674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</row>
    <row r="675" spans="1:17">
      <c r="A675"/>
      <c r="B675"/>
      <c r="C675"/>
      <c r="D675"/>
      <c r="E675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</row>
    <row r="676" spans="1:17">
      <c r="A676"/>
      <c r="B676"/>
      <c r="C676"/>
      <c r="D676"/>
      <c r="E676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</row>
    <row r="677" spans="1:17">
      <c r="A677"/>
      <c r="B677"/>
      <c r="C677"/>
      <c r="D677"/>
      <c r="E677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</row>
    <row r="678" spans="1:17">
      <c r="A678"/>
      <c r="B678"/>
      <c r="C678"/>
      <c r="D678"/>
      <c r="E67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</row>
    <row r="679" spans="1:17">
      <c r="A679"/>
      <c r="B679"/>
      <c r="C679"/>
      <c r="D679"/>
      <c r="E679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</row>
    <row r="680" spans="1:17">
      <c r="A680"/>
      <c r="B680"/>
      <c r="C680"/>
      <c r="D680"/>
      <c r="E680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</row>
    <row r="681" spans="1:17">
      <c r="A681"/>
      <c r="B681"/>
      <c r="C681"/>
      <c r="D681"/>
      <c r="E681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</row>
    <row r="682" spans="1:17">
      <c r="A682"/>
      <c r="B682"/>
      <c r="C682"/>
      <c r="D682"/>
      <c r="E682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</row>
    <row r="683" spans="1:17">
      <c r="A683"/>
      <c r="B683"/>
      <c r="C683"/>
      <c r="D683"/>
      <c r="E683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</row>
    <row r="684" spans="1:17">
      <c r="A684"/>
      <c r="B684"/>
      <c r="C684"/>
      <c r="D684"/>
      <c r="E684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</row>
    <row r="685" spans="1:17">
      <c r="A685"/>
      <c r="B685"/>
      <c r="C685"/>
      <c r="D685"/>
      <c r="E685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</row>
    <row r="686" spans="1:17">
      <c r="A686"/>
      <c r="B686"/>
      <c r="C686"/>
      <c r="D686"/>
      <c r="E686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</row>
    <row r="687" spans="1:17">
      <c r="A687"/>
      <c r="B687"/>
      <c r="C687"/>
      <c r="D687"/>
      <c r="E687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</row>
    <row r="688" spans="1:17">
      <c r="A688"/>
      <c r="B688"/>
      <c r="C688"/>
      <c r="D688"/>
      <c r="E68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</row>
    <row r="689" spans="1:17">
      <c r="A689"/>
      <c r="B689"/>
      <c r="C689"/>
      <c r="D689"/>
      <c r="E689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</row>
    <row r="690" spans="1:17">
      <c r="A690"/>
      <c r="B690"/>
      <c r="C690"/>
      <c r="D690"/>
      <c r="E690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</row>
    <row r="691" spans="1:17">
      <c r="A691"/>
      <c r="B691"/>
      <c r="C691"/>
      <c r="D691"/>
      <c r="E691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</row>
    <row r="692" spans="1:17">
      <c r="A692"/>
      <c r="B692"/>
      <c r="C692"/>
      <c r="D692"/>
      <c r="E692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</row>
    <row r="693" spans="1:17">
      <c r="A693"/>
      <c r="B693"/>
      <c r="C693"/>
      <c r="D693"/>
      <c r="E693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</row>
    <row r="694" spans="1:17">
      <c r="A694"/>
      <c r="B694"/>
      <c r="C694"/>
      <c r="D694"/>
      <c r="E694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</row>
    <row r="695" spans="1:17">
      <c r="A695"/>
      <c r="B695"/>
      <c r="C695"/>
      <c r="D695"/>
      <c r="E695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</row>
    <row r="696" spans="1:17">
      <c r="A696"/>
      <c r="B696"/>
      <c r="C696"/>
      <c r="D696"/>
      <c r="E696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</row>
    <row r="697" spans="1:17">
      <c r="A697"/>
      <c r="B697"/>
      <c r="C697"/>
      <c r="D697"/>
      <c r="E697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</row>
    <row r="698" spans="1:17">
      <c r="A698"/>
      <c r="B698"/>
      <c r="C698"/>
      <c r="D698"/>
      <c r="E69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</row>
    <row r="699" spans="1:17">
      <c r="A699"/>
      <c r="B699"/>
      <c r="C699"/>
      <c r="D699"/>
      <c r="E699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</row>
    <row r="700" spans="1:17">
      <c r="A700"/>
      <c r="B700"/>
      <c r="C700"/>
      <c r="D700"/>
      <c r="E700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</row>
    <row r="701" spans="1:17">
      <c r="A701"/>
      <c r="B701"/>
      <c r="C701"/>
      <c r="D701"/>
      <c r="E701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</row>
    <row r="702" spans="1:17">
      <c r="A702"/>
      <c r="B702"/>
      <c r="C702"/>
      <c r="D702"/>
      <c r="E702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</row>
    <row r="703" spans="1:17">
      <c r="A703"/>
      <c r="B703"/>
      <c r="C703"/>
      <c r="D703"/>
      <c r="E703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</row>
    <row r="704" spans="1:17">
      <c r="A704"/>
      <c r="B704"/>
      <c r="C704"/>
      <c r="D704"/>
      <c r="E704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</row>
    <row r="705" spans="1:17">
      <c r="A705"/>
      <c r="B705"/>
      <c r="C705"/>
      <c r="D705"/>
      <c r="E705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</row>
    <row r="706" spans="1:17">
      <c r="A706"/>
      <c r="B706"/>
      <c r="C706"/>
      <c r="D706"/>
      <c r="E706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</row>
    <row r="707" spans="1:17">
      <c r="A707"/>
      <c r="B707"/>
      <c r="C707"/>
      <c r="D707"/>
      <c r="E707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</row>
    <row r="708" spans="1:17">
      <c r="A708"/>
      <c r="B708"/>
      <c r="C708"/>
      <c r="D708"/>
      <c r="E70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</row>
    <row r="709" spans="1:17">
      <c r="A709"/>
      <c r="B709"/>
      <c r="C709"/>
      <c r="D709"/>
      <c r="E709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</row>
    <row r="710" spans="1:17">
      <c r="A710"/>
      <c r="B710"/>
      <c r="C710"/>
      <c r="D710"/>
      <c r="E710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</row>
    <row r="711" spans="1:17">
      <c r="A711"/>
      <c r="B711"/>
      <c r="C711"/>
      <c r="D711"/>
      <c r="E711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</row>
    <row r="712" spans="1:17">
      <c r="A712"/>
      <c r="B712"/>
      <c r="C712"/>
      <c r="D712"/>
      <c r="E712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</row>
    <row r="713" spans="1:17">
      <c r="A713"/>
      <c r="B713"/>
      <c r="C713"/>
      <c r="D713"/>
      <c r="E713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</row>
    <row r="714" spans="1:17">
      <c r="A714"/>
      <c r="B714"/>
      <c r="C714"/>
      <c r="D714"/>
      <c r="E714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</row>
    <row r="715" spans="1:17">
      <c r="A715"/>
      <c r="B715"/>
      <c r="C715"/>
      <c r="D715"/>
      <c r="E715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</row>
    <row r="716" spans="1:17">
      <c r="A716"/>
      <c r="B716"/>
      <c r="C716"/>
      <c r="D716"/>
      <c r="E716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</row>
    <row r="717" spans="1:17">
      <c r="A717"/>
      <c r="B717"/>
      <c r="C717"/>
      <c r="D717"/>
      <c r="E717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</row>
    <row r="718" spans="1:17">
      <c r="A718"/>
      <c r="B718"/>
      <c r="C718"/>
      <c r="D718"/>
      <c r="E71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</row>
    <row r="719" spans="1:17">
      <c r="A719"/>
      <c r="B719"/>
      <c r="C719"/>
      <c r="D719"/>
      <c r="E719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</row>
    <row r="720" spans="1:17">
      <c r="A720"/>
      <c r="B720"/>
      <c r="C720"/>
      <c r="D720"/>
      <c r="E720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</row>
    <row r="721" spans="1:17">
      <c r="A721"/>
      <c r="B721"/>
      <c r="C721"/>
      <c r="D721"/>
      <c r="E721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</row>
    <row r="722" spans="1:17">
      <c r="A722"/>
      <c r="B722"/>
      <c r="C722"/>
      <c r="D722"/>
      <c r="E722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</row>
    <row r="723" spans="1:17">
      <c r="A723"/>
      <c r="B723"/>
      <c r="C723"/>
      <c r="D723"/>
      <c r="E723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</row>
    <row r="724" spans="1:17">
      <c r="A724"/>
      <c r="B724"/>
      <c r="C724"/>
      <c r="D724"/>
      <c r="E724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</row>
    <row r="725" spans="1:17">
      <c r="A725"/>
      <c r="B725"/>
      <c r="C725"/>
      <c r="D725"/>
      <c r="E725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</row>
    <row r="726" spans="1:17">
      <c r="A726"/>
      <c r="B726"/>
      <c r="C726"/>
      <c r="D726"/>
      <c r="E726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</row>
    <row r="727" spans="1:17">
      <c r="A727"/>
      <c r="B727"/>
      <c r="C727"/>
      <c r="D727"/>
      <c r="E727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</row>
    <row r="728" spans="1:17">
      <c r="A728"/>
      <c r="B728"/>
      <c r="C728"/>
      <c r="D728"/>
      <c r="E72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</row>
    <row r="729" spans="1:17">
      <c r="A729"/>
      <c r="B729"/>
      <c r="C729"/>
      <c r="D729"/>
      <c r="E729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</row>
    <row r="730" spans="1:17">
      <c r="A730"/>
      <c r="B730"/>
      <c r="C730"/>
      <c r="D730"/>
      <c r="E730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</row>
    <row r="731" spans="1:17">
      <c r="A731"/>
      <c r="B731"/>
      <c r="C731"/>
      <c r="D731"/>
      <c r="E731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</row>
    <row r="732" spans="1:17">
      <c r="A732"/>
      <c r="B732"/>
      <c r="C732"/>
      <c r="D732"/>
      <c r="E732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</row>
    <row r="733" spans="1:17">
      <c r="A733"/>
      <c r="B733"/>
      <c r="C733"/>
      <c r="D733"/>
      <c r="E733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</row>
    <row r="734" spans="1:17">
      <c r="A734"/>
      <c r="B734"/>
      <c r="C734"/>
      <c r="D734"/>
      <c r="E734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</row>
    <row r="735" spans="1:17">
      <c r="A735"/>
      <c r="B735"/>
      <c r="C735"/>
      <c r="D735"/>
      <c r="E735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</row>
    <row r="736" spans="1:17">
      <c r="A736"/>
      <c r="B736"/>
      <c r="C736"/>
      <c r="D736"/>
      <c r="E736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</row>
    <row r="737" spans="1:17">
      <c r="A737"/>
      <c r="B737"/>
      <c r="C737"/>
      <c r="D737"/>
      <c r="E737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</row>
    <row r="738" spans="1:17">
      <c r="A738"/>
      <c r="B738"/>
      <c r="C738"/>
      <c r="D738"/>
      <c r="E73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</row>
    <row r="739" spans="1:17">
      <c r="A739"/>
      <c r="B739"/>
      <c r="C739"/>
      <c r="D739"/>
      <c r="E739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</row>
    <row r="740" spans="1:17">
      <c r="A740"/>
      <c r="B740"/>
      <c r="C740"/>
      <c r="D740"/>
      <c r="E740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</row>
    <row r="741" spans="1:17">
      <c r="A741"/>
      <c r="B741"/>
      <c r="C741"/>
      <c r="D741"/>
      <c r="E741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</row>
    <row r="742" spans="1:17">
      <c r="A742"/>
      <c r="B742"/>
      <c r="C742"/>
      <c r="D742"/>
      <c r="E742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</row>
    <row r="743" spans="1:17">
      <c r="A743"/>
      <c r="B743"/>
      <c r="C743"/>
      <c r="D743"/>
      <c r="E743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</row>
    <row r="744" spans="1:17">
      <c r="A744"/>
      <c r="B744"/>
      <c r="C744"/>
      <c r="D744"/>
      <c r="E744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</row>
    <row r="745" spans="1:17">
      <c r="A745"/>
      <c r="B745"/>
      <c r="C745"/>
      <c r="D745"/>
      <c r="E745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</row>
    <row r="746" spans="1:17">
      <c r="A746"/>
      <c r="B746"/>
      <c r="C746"/>
      <c r="D746"/>
      <c r="E746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</row>
    <row r="747" spans="1:17">
      <c r="A747"/>
      <c r="B747"/>
      <c r="C747"/>
      <c r="D747"/>
      <c r="E747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</row>
    <row r="748" spans="1:17">
      <c r="A748"/>
      <c r="B748"/>
      <c r="C748"/>
      <c r="D748"/>
      <c r="E74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</row>
    <row r="749" spans="1:17">
      <c r="A749"/>
      <c r="B749"/>
      <c r="C749"/>
      <c r="D749"/>
      <c r="E749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</row>
    <row r="750" spans="1:17">
      <c r="A750"/>
      <c r="B750"/>
      <c r="C750"/>
      <c r="D750"/>
      <c r="E750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</row>
    <row r="751" spans="1:17">
      <c r="A751"/>
      <c r="B751"/>
      <c r="C751"/>
      <c r="D751"/>
      <c r="E751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</row>
    <row r="752" spans="1:17">
      <c r="A752"/>
      <c r="B752"/>
      <c r="C752"/>
      <c r="D752"/>
      <c r="E752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</row>
    <row r="753" spans="1:17">
      <c r="A753"/>
      <c r="B753"/>
      <c r="C753"/>
      <c r="D753"/>
      <c r="E753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</row>
    <row r="754" spans="1:17">
      <c r="A754"/>
      <c r="B754"/>
      <c r="C754"/>
      <c r="D754"/>
      <c r="E754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</row>
    <row r="755" spans="1:17">
      <c r="A755"/>
      <c r="B755"/>
      <c r="C755"/>
      <c r="D755"/>
      <c r="E755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</row>
    <row r="756" spans="1:17">
      <c r="A756"/>
      <c r="B756"/>
      <c r="C756"/>
      <c r="D756"/>
      <c r="E756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</row>
    <row r="757" spans="1:17">
      <c r="A757"/>
      <c r="B757"/>
      <c r="C757"/>
      <c r="D757"/>
      <c r="E757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</row>
    <row r="758" spans="1:17">
      <c r="A758"/>
      <c r="B758"/>
      <c r="C758"/>
      <c r="D758"/>
      <c r="E7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</row>
    <row r="759" spans="1:17">
      <c r="A759"/>
      <c r="B759"/>
      <c r="C759"/>
      <c r="D759"/>
      <c r="E759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</row>
    <row r="760" spans="1:17">
      <c r="A760"/>
      <c r="B760"/>
      <c r="C760"/>
      <c r="D760"/>
      <c r="E760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</row>
    <row r="761" spans="1:17">
      <c r="A761"/>
      <c r="B761"/>
      <c r="C761"/>
      <c r="D761"/>
      <c r="E761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</row>
    <row r="762" spans="1:17">
      <c r="A762"/>
      <c r="B762"/>
      <c r="C762"/>
      <c r="D762"/>
      <c r="E762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</row>
    <row r="763" spans="1:17">
      <c r="A763"/>
      <c r="B763"/>
      <c r="C763"/>
      <c r="D763"/>
      <c r="E763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</row>
    <row r="764" spans="1:17">
      <c r="A764"/>
      <c r="B764"/>
      <c r="C764"/>
      <c r="D764"/>
      <c r="E764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</row>
    <row r="765" spans="1:17">
      <c r="A765"/>
      <c r="B765"/>
      <c r="C765"/>
      <c r="D765"/>
      <c r="E765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</row>
    <row r="766" spans="1:17">
      <c r="A766"/>
      <c r="B766"/>
      <c r="C766"/>
      <c r="D766"/>
      <c r="E766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</row>
    <row r="767" spans="1:17">
      <c r="A767"/>
      <c r="B767"/>
      <c r="C767"/>
      <c r="D767"/>
      <c r="E767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</row>
    <row r="768" spans="1:17">
      <c r="A768"/>
      <c r="B768"/>
      <c r="C768"/>
      <c r="D768"/>
      <c r="E76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</row>
    <row r="769" spans="1:17">
      <c r="A769"/>
      <c r="B769"/>
      <c r="C769"/>
      <c r="D769"/>
      <c r="E769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</row>
    <row r="770" spans="1:17">
      <c r="A770"/>
      <c r="B770"/>
      <c r="C770"/>
      <c r="D770"/>
      <c r="E770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</row>
    <row r="771" spans="1:17">
      <c r="A771"/>
      <c r="B771"/>
      <c r="C771"/>
      <c r="D771"/>
      <c r="E771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</row>
    <row r="772" spans="1:17">
      <c r="A772"/>
      <c r="B772"/>
      <c r="C772"/>
      <c r="D772"/>
      <c r="E772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</row>
    <row r="773" spans="1:17">
      <c r="A773"/>
      <c r="B773"/>
      <c r="C773"/>
      <c r="D773"/>
      <c r="E773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</row>
    <row r="774" spans="1:17">
      <c r="A774"/>
      <c r="B774"/>
      <c r="C774"/>
      <c r="D774"/>
      <c r="E774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</row>
    <row r="775" spans="1:17">
      <c r="A775"/>
      <c r="B775"/>
      <c r="C775"/>
      <c r="D775"/>
      <c r="E775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</row>
    <row r="776" spans="1:17">
      <c r="A776"/>
      <c r="B776"/>
      <c r="C776"/>
      <c r="D776"/>
      <c r="E776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</row>
    <row r="777" spans="1:17">
      <c r="A777"/>
      <c r="B777"/>
      <c r="C777"/>
      <c r="D777"/>
      <c r="E777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</row>
    <row r="778" spans="1:17">
      <c r="A778"/>
      <c r="B778"/>
      <c r="C778"/>
      <c r="D778"/>
      <c r="E77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</row>
    <row r="779" spans="1:17">
      <c r="A779"/>
      <c r="B779"/>
      <c r="C779"/>
      <c r="D779"/>
      <c r="E779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</row>
    <row r="780" spans="1:17">
      <c r="A780"/>
      <c r="B780"/>
      <c r="C780"/>
      <c r="D780"/>
      <c r="E780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</row>
    <row r="781" spans="1:17">
      <c r="A781"/>
      <c r="B781"/>
      <c r="C781"/>
      <c r="D781"/>
      <c r="E781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</row>
    <row r="782" spans="1:17">
      <c r="A782"/>
      <c r="B782"/>
      <c r="C782"/>
      <c r="D782"/>
      <c r="E782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</row>
    <row r="783" spans="1:17">
      <c r="A783"/>
      <c r="B783"/>
      <c r="C783"/>
      <c r="D783"/>
      <c r="E783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</row>
    <row r="784" spans="1:17">
      <c r="A784"/>
      <c r="B784"/>
      <c r="C784"/>
      <c r="D784"/>
      <c r="E784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</row>
    <row r="785" spans="1:17">
      <c r="A785"/>
      <c r="B785"/>
      <c r="C785"/>
      <c r="D785"/>
      <c r="E785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</row>
    <row r="786" spans="1:17">
      <c r="A786"/>
      <c r="B786"/>
      <c r="C786"/>
      <c r="D786"/>
      <c r="E786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</row>
    <row r="787" spans="1:17">
      <c r="A787"/>
      <c r="B787"/>
      <c r="C787"/>
      <c r="D787"/>
      <c r="E787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</row>
    <row r="788" spans="1:17">
      <c r="A788"/>
      <c r="B788"/>
      <c r="C788"/>
      <c r="D788"/>
      <c r="E78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</row>
    <row r="789" spans="1:17">
      <c r="A789"/>
      <c r="B789"/>
      <c r="C789"/>
      <c r="D789"/>
      <c r="E789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</row>
    <row r="790" spans="1:17">
      <c r="A790"/>
      <c r="B790"/>
      <c r="C790"/>
      <c r="D790"/>
      <c r="E790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</row>
    <row r="791" spans="1:17">
      <c r="A791"/>
      <c r="B791"/>
      <c r="C791"/>
      <c r="D791"/>
      <c r="E791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</row>
    <row r="792" spans="1:17">
      <c r="A792"/>
      <c r="B792"/>
      <c r="C792"/>
      <c r="D792"/>
      <c r="E792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</row>
    <row r="793" spans="1:17">
      <c r="A793"/>
      <c r="B793"/>
      <c r="C793"/>
      <c r="D793"/>
      <c r="E793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</row>
    <row r="794" spans="1:17">
      <c r="A794"/>
      <c r="B794"/>
      <c r="C794"/>
      <c r="D794"/>
      <c r="E794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</row>
    <row r="795" spans="1:17">
      <c r="A795"/>
      <c r="B795"/>
      <c r="C795"/>
      <c r="D795"/>
      <c r="E795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</row>
    <row r="796" spans="1:17">
      <c r="A796"/>
      <c r="B796"/>
      <c r="C796"/>
      <c r="D796"/>
      <c r="E796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</row>
    <row r="797" spans="1:17">
      <c r="A797"/>
      <c r="B797"/>
      <c r="C797"/>
      <c r="D797"/>
      <c r="E797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</row>
    <row r="798" spans="1:17">
      <c r="A798"/>
      <c r="B798"/>
      <c r="C798"/>
      <c r="D798"/>
      <c r="E79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</row>
    <row r="799" spans="1:17">
      <c r="A799"/>
      <c r="B799"/>
      <c r="C799"/>
      <c r="D799"/>
      <c r="E799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</row>
    <row r="800" spans="1:17">
      <c r="A800"/>
      <c r="B800"/>
      <c r="C800"/>
      <c r="D800"/>
      <c r="E800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</row>
    <row r="801" spans="1:17">
      <c r="A801"/>
      <c r="B801"/>
      <c r="C801"/>
      <c r="D801"/>
      <c r="E801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</row>
    <row r="802" spans="1:17">
      <c r="A802"/>
      <c r="B802"/>
      <c r="C802"/>
      <c r="D802"/>
      <c r="E802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</row>
    <row r="803" spans="1:17">
      <c r="A803"/>
      <c r="B803"/>
      <c r="C803"/>
      <c r="D803"/>
      <c r="E803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</row>
    <row r="804" spans="1:17">
      <c r="A804"/>
      <c r="B804"/>
      <c r="C804"/>
      <c r="D804"/>
      <c r="E804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</row>
    <row r="805" spans="1:17">
      <c r="A805"/>
      <c r="B805"/>
      <c r="C805"/>
      <c r="D805"/>
      <c r="E805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</row>
    <row r="806" spans="1:17">
      <c r="A806"/>
      <c r="B806"/>
      <c r="C806"/>
      <c r="D806"/>
      <c r="E806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</row>
    <row r="807" spans="1:17">
      <c r="A807"/>
      <c r="B807"/>
      <c r="C807"/>
      <c r="D807"/>
      <c r="E807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</row>
    <row r="808" spans="1:17">
      <c r="A808"/>
      <c r="B808"/>
      <c r="C808"/>
      <c r="D808"/>
      <c r="E80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</row>
    <row r="809" spans="1:17">
      <c r="A809"/>
      <c r="B809"/>
      <c r="C809"/>
      <c r="D809"/>
      <c r="E809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</row>
    <row r="810" spans="1:17">
      <c r="A810"/>
      <c r="B810"/>
      <c r="C810"/>
      <c r="D810"/>
      <c r="E810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</row>
    <row r="811" spans="1:17">
      <c r="A811"/>
      <c r="B811"/>
      <c r="C811"/>
      <c r="D811"/>
      <c r="E811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</row>
    <row r="812" spans="1:17">
      <c r="A812"/>
      <c r="B812"/>
      <c r="C812"/>
      <c r="D812"/>
      <c r="E812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</row>
    <row r="813" spans="1:17">
      <c r="A813"/>
      <c r="B813"/>
      <c r="C813"/>
      <c r="D813"/>
      <c r="E813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</row>
    <row r="814" spans="1:17">
      <c r="A814"/>
      <c r="B814"/>
      <c r="C814"/>
      <c r="D814"/>
      <c r="E814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</row>
    <row r="815" spans="1:17">
      <c r="A815"/>
      <c r="B815"/>
      <c r="C815"/>
      <c r="D815"/>
      <c r="E815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</row>
    <row r="816" spans="1:17">
      <c r="A816"/>
      <c r="B816"/>
      <c r="C816"/>
      <c r="D816"/>
      <c r="E816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</row>
    <row r="817" spans="1:17">
      <c r="A817"/>
      <c r="B817"/>
      <c r="C817"/>
      <c r="D817"/>
      <c r="E817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</row>
    <row r="818" spans="1:17">
      <c r="A818"/>
      <c r="B818"/>
      <c r="C818"/>
      <c r="D818"/>
      <c r="E81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</row>
    <row r="819" spans="1:17">
      <c r="A819"/>
      <c r="B819"/>
      <c r="C819"/>
      <c r="D819"/>
      <c r="E819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</row>
    <row r="820" spans="1:17">
      <c r="A820"/>
      <c r="B820"/>
      <c r="C820"/>
      <c r="D820"/>
      <c r="E820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</row>
    <row r="821" spans="1:17">
      <c r="A821"/>
      <c r="B821"/>
      <c r="C821"/>
      <c r="D821"/>
      <c r="E821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</row>
    <row r="822" spans="1:17">
      <c r="A822"/>
      <c r="B822"/>
      <c r="C822"/>
      <c r="D822"/>
      <c r="E822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</row>
    <row r="823" spans="1:17">
      <c r="A823"/>
      <c r="B823"/>
      <c r="C823"/>
      <c r="D823"/>
      <c r="E823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</row>
    <row r="824" spans="1:17">
      <c r="A824"/>
      <c r="B824"/>
      <c r="C824"/>
      <c r="D824"/>
      <c r="E824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</row>
    <row r="825" spans="1:17">
      <c r="A825"/>
      <c r="B825"/>
      <c r="C825"/>
      <c r="D825"/>
      <c r="E825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</row>
    <row r="826" spans="1:17">
      <c r="A826"/>
      <c r="B826"/>
      <c r="C826"/>
      <c r="D826"/>
      <c r="E826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</row>
    <row r="827" spans="1:17">
      <c r="A827"/>
      <c r="B827"/>
      <c r="C827"/>
      <c r="D827"/>
      <c r="E827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</row>
    <row r="828" spans="1:17">
      <c r="A828"/>
      <c r="B828"/>
      <c r="C828"/>
      <c r="D828"/>
      <c r="E82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</row>
    <row r="829" spans="1:17">
      <c r="A829"/>
      <c r="B829"/>
      <c r="C829"/>
      <c r="D829"/>
      <c r="E829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</row>
    <row r="830" spans="1:17">
      <c r="A830"/>
      <c r="B830"/>
      <c r="C830"/>
      <c r="D830"/>
      <c r="E830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</row>
    <row r="831" spans="1:17">
      <c r="A831"/>
      <c r="B831"/>
      <c r="C831"/>
      <c r="D831"/>
      <c r="E831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</row>
    <row r="832" spans="1:17">
      <c r="A832"/>
      <c r="B832"/>
      <c r="C832"/>
      <c r="D832"/>
      <c r="E832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</row>
    <row r="833" spans="1:17">
      <c r="A833"/>
      <c r="B833"/>
      <c r="C833"/>
      <c r="D833"/>
      <c r="E833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</row>
    <row r="834" spans="1:17">
      <c r="A834"/>
      <c r="B834"/>
      <c r="C834"/>
      <c r="D834"/>
      <c r="E834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</row>
    <row r="835" spans="1:17">
      <c r="A835"/>
      <c r="B835"/>
      <c r="C835"/>
      <c r="D835"/>
      <c r="E835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</row>
    <row r="836" spans="1:17">
      <c r="A836"/>
      <c r="B836"/>
      <c r="C836"/>
      <c r="D836"/>
      <c r="E836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</row>
    <row r="837" spans="1:17">
      <c r="A837"/>
      <c r="B837"/>
      <c r="C837"/>
      <c r="D837"/>
      <c r="E837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</row>
    <row r="838" spans="1:17">
      <c r="A838"/>
      <c r="B838"/>
      <c r="C838"/>
      <c r="D838"/>
      <c r="E83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</row>
    <row r="839" spans="1:17">
      <c r="A839"/>
      <c r="B839"/>
      <c r="C839"/>
      <c r="D839"/>
      <c r="E839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</row>
    <row r="840" spans="1:17">
      <c r="A840"/>
      <c r="B840"/>
      <c r="C840"/>
      <c r="D840"/>
      <c r="E840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</row>
    <row r="841" spans="1:17">
      <c r="A841"/>
      <c r="B841"/>
      <c r="C841"/>
      <c r="D841"/>
      <c r="E841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</row>
    <row r="842" spans="1:17">
      <c r="A842"/>
      <c r="B842"/>
      <c r="C842"/>
      <c r="D842"/>
      <c r="E842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</row>
    <row r="843" spans="1:17">
      <c r="A843"/>
      <c r="B843"/>
      <c r="C843"/>
      <c r="D843"/>
      <c r="E843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</row>
    <row r="844" spans="1:17">
      <c r="A844"/>
      <c r="B844"/>
      <c r="C844"/>
      <c r="D844"/>
      <c r="E844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</row>
    <row r="845" spans="1:17">
      <c r="A845"/>
      <c r="B845"/>
      <c r="C845"/>
      <c r="D845"/>
      <c r="E845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</row>
    <row r="846" spans="1:17">
      <c r="A846"/>
      <c r="B846"/>
      <c r="C846"/>
      <c r="D846"/>
      <c r="E846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</row>
    <row r="847" spans="1:17">
      <c r="A847"/>
      <c r="B847"/>
      <c r="C847"/>
      <c r="D847"/>
      <c r="E847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</row>
    <row r="848" spans="1:17">
      <c r="A848"/>
      <c r="B848"/>
      <c r="C848"/>
      <c r="D848"/>
      <c r="E84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</row>
    <row r="849" spans="1:17">
      <c r="A849"/>
      <c r="B849"/>
      <c r="C849"/>
      <c r="D849"/>
      <c r="E849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</row>
    <row r="850" spans="1:17">
      <c r="A850"/>
      <c r="B850"/>
      <c r="C850"/>
      <c r="D850"/>
      <c r="E850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</row>
    <row r="851" spans="1:17">
      <c r="A851"/>
      <c r="B851"/>
      <c r="C851"/>
      <c r="D851"/>
      <c r="E851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</row>
    <row r="852" spans="1:17">
      <c r="A852"/>
      <c r="B852"/>
      <c r="C852"/>
      <c r="D852"/>
      <c r="E852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</row>
    <row r="853" spans="1:17">
      <c r="A853"/>
      <c r="B853"/>
      <c r="C853"/>
      <c r="D853"/>
      <c r="E853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</row>
    <row r="854" spans="1:17">
      <c r="A854"/>
      <c r="B854"/>
      <c r="C854"/>
      <c r="D854"/>
      <c r="E854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</row>
    <row r="855" spans="1:17">
      <c r="A855"/>
      <c r="B855"/>
      <c r="C855"/>
      <c r="D855"/>
      <c r="E855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</row>
    <row r="856" spans="1:17">
      <c r="A856"/>
      <c r="B856"/>
      <c r="C856"/>
      <c r="D856"/>
      <c r="E856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</row>
    <row r="857" spans="1:17">
      <c r="A857"/>
      <c r="B857"/>
      <c r="C857"/>
      <c r="D857"/>
      <c r="E857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</row>
    <row r="858" spans="1:17">
      <c r="A858"/>
      <c r="B858"/>
      <c r="C858"/>
      <c r="D858"/>
      <c r="E8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</row>
    <row r="859" spans="1:17">
      <c r="A859"/>
      <c r="B859"/>
      <c r="C859"/>
      <c r="D859"/>
      <c r="E859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</row>
    <row r="860" spans="1:17">
      <c r="A860"/>
      <c r="B860"/>
      <c r="C860"/>
      <c r="D860"/>
      <c r="E860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</row>
    <row r="861" spans="1:17">
      <c r="A861"/>
      <c r="B861"/>
      <c r="C861"/>
      <c r="D861"/>
      <c r="E861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</row>
    <row r="862" spans="1:17">
      <c r="A862"/>
      <c r="B862"/>
      <c r="C862"/>
      <c r="D862"/>
      <c r="E862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</row>
    <row r="863" spans="1:17">
      <c r="A863"/>
      <c r="B863"/>
      <c r="C863"/>
      <c r="D863"/>
      <c r="E863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</row>
    <row r="864" spans="1:17">
      <c r="A864"/>
      <c r="B864"/>
      <c r="C864"/>
      <c r="D864"/>
      <c r="E864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</row>
    <row r="865" spans="1:17">
      <c r="A865"/>
      <c r="B865"/>
      <c r="C865"/>
      <c r="D865"/>
      <c r="E865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</row>
    <row r="866" spans="1:17">
      <c r="A866"/>
      <c r="B866"/>
      <c r="C866"/>
      <c r="D866"/>
      <c r="E866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</row>
    <row r="867" spans="1:17">
      <c r="A867"/>
      <c r="B867"/>
      <c r="C867"/>
      <c r="D867"/>
      <c r="E867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</row>
    <row r="868" spans="1:17">
      <c r="A868"/>
      <c r="B868"/>
      <c r="C868"/>
      <c r="D868"/>
      <c r="E86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</row>
    <row r="869" spans="1:17">
      <c r="A869"/>
      <c r="B869"/>
      <c r="C869"/>
      <c r="D869"/>
      <c r="E869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</row>
    <row r="870" spans="1:17">
      <c r="A870"/>
      <c r="B870"/>
      <c r="C870"/>
      <c r="D870"/>
      <c r="E870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</row>
    <row r="871" spans="1:17">
      <c r="A871"/>
      <c r="B871"/>
      <c r="C871"/>
      <c r="D871"/>
      <c r="E871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</row>
    <row r="872" spans="1:17">
      <c r="A872"/>
      <c r="B872"/>
      <c r="C872"/>
      <c r="D872"/>
      <c r="E872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</row>
    <row r="873" spans="1:17">
      <c r="A873"/>
      <c r="B873"/>
      <c r="C873"/>
      <c r="D873"/>
      <c r="E873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</row>
    <row r="874" spans="1:17">
      <c r="A874"/>
      <c r="B874"/>
      <c r="C874"/>
      <c r="D874"/>
      <c r="E874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</row>
    <row r="875" spans="1:17">
      <c r="A875"/>
      <c r="B875"/>
      <c r="C875"/>
      <c r="D875"/>
      <c r="E875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</row>
    <row r="876" spans="1:17">
      <c r="A876"/>
      <c r="B876"/>
      <c r="C876"/>
      <c r="D876"/>
      <c r="E876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</row>
    <row r="877" spans="1:17">
      <c r="A877"/>
      <c r="B877"/>
      <c r="C877"/>
      <c r="D877"/>
      <c r="E877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</row>
    <row r="878" spans="1:17">
      <c r="A878"/>
      <c r="B878"/>
      <c r="C878"/>
      <c r="D878"/>
      <c r="E87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</row>
    <row r="879" spans="1:17">
      <c r="A879"/>
      <c r="B879"/>
      <c r="C879"/>
      <c r="D879"/>
      <c r="E879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</row>
    <row r="880" spans="1:17">
      <c r="A880"/>
      <c r="B880"/>
      <c r="C880"/>
      <c r="D880"/>
      <c r="E880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</row>
    <row r="881" spans="1:17">
      <c r="A881"/>
      <c r="B881"/>
      <c r="C881"/>
      <c r="D881"/>
      <c r="E881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</row>
    <row r="882" spans="1:17">
      <c r="A882"/>
      <c r="B882"/>
      <c r="C882"/>
      <c r="D882"/>
      <c r="E882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</row>
    <row r="883" spans="1:17">
      <c r="A883"/>
      <c r="B883"/>
      <c r="C883"/>
      <c r="D883"/>
      <c r="E883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</row>
    <row r="884" spans="1:17">
      <c r="A884"/>
      <c r="B884"/>
      <c r="C884"/>
      <c r="D884"/>
      <c r="E884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</row>
    <row r="885" spans="1:17">
      <c r="A885"/>
      <c r="B885"/>
      <c r="C885"/>
      <c r="D885"/>
      <c r="E885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</row>
    <row r="886" spans="1:17">
      <c r="A886"/>
      <c r="B886"/>
      <c r="C886"/>
      <c r="D886"/>
      <c r="E886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</row>
    <row r="887" spans="1:17">
      <c r="A887"/>
      <c r="B887"/>
      <c r="C887"/>
      <c r="D887"/>
      <c r="E887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</row>
    <row r="888" spans="1:17">
      <c r="A888"/>
      <c r="B888"/>
      <c r="C888"/>
      <c r="D888"/>
      <c r="E88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</row>
    <row r="889" spans="1:17">
      <c r="A889"/>
      <c r="B889"/>
      <c r="C889"/>
      <c r="D889"/>
      <c r="E889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</row>
    <row r="890" spans="1:17">
      <c r="A890"/>
      <c r="B890"/>
      <c r="C890"/>
      <c r="D890"/>
      <c r="E890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</row>
    <row r="891" spans="1:17">
      <c r="A891"/>
      <c r="B891"/>
      <c r="C891"/>
      <c r="D891"/>
      <c r="E891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</row>
    <row r="892" spans="1:17">
      <c r="A892"/>
      <c r="B892"/>
      <c r="C892"/>
      <c r="D892"/>
      <c r="E892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</row>
    <row r="893" spans="1:17">
      <c r="A893"/>
      <c r="B893"/>
      <c r="C893"/>
      <c r="D893"/>
      <c r="E893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</row>
    <row r="894" spans="1:17">
      <c r="A894"/>
      <c r="B894"/>
      <c r="C894"/>
      <c r="D894"/>
      <c r="E894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</row>
    <row r="895" spans="1:17">
      <c r="A895"/>
      <c r="B895"/>
      <c r="C895"/>
      <c r="D895"/>
      <c r="E895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</row>
    <row r="896" spans="1:17">
      <c r="A896"/>
      <c r="B896"/>
      <c r="C896"/>
      <c r="D896"/>
      <c r="E896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</row>
    <row r="897" spans="1:17">
      <c r="A897"/>
      <c r="B897"/>
      <c r="C897"/>
      <c r="D897"/>
      <c r="E897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</row>
    <row r="898" spans="1:17">
      <c r="A898"/>
      <c r="B898"/>
      <c r="C898"/>
      <c r="D898"/>
      <c r="E89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</row>
    <row r="899" spans="1:17">
      <c r="A899"/>
      <c r="B899"/>
      <c r="C899"/>
      <c r="D899"/>
      <c r="E899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</row>
    <row r="900" spans="1:17">
      <c r="A900"/>
      <c r="B900"/>
      <c r="C900"/>
      <c r="D900"/>
      <c r="E900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</row>
    <row r="901" spans="1:17">
      <c r="A901"/>
      <c r="B901"/>
      <c r="C901"/>
      <c r="D901"/>
      <c r="E901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</row>
    <row r="902" spans="1:17">
      <c r="A902"/>
      <c r="B902"/>
      <c r="C902"/>
      <c r="D902"/>
      <c r="E902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</row>
    <row r="903" spans="1:17">
      <c r="A903"/>
      <c r="B903"/>
      <c r="C903"/>
      <c r="D903"/>
      <c r="E903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</row>
    <row r="904" spans="1:17">
      <c r="A904"/>
      <c r="B904"/>
      <c r="C904"/>
      <c r="D904"/>
      <c r="E904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</row>
    <row r="905" spans="1:17">
      <c r="A905"/>
      <c r="B905"/>
      <c r="C905"/>
      <c r="D905"/>
      <c r="E905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</row>
    <row r="906" spans="1:17">
      <c r="A906"/>
      <c r="B906"/>
      <c r="C906"/>
      <c r="D906"/>
      <c r="E906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</row>
    <row r="907" spans="1:17">
      <c r="A907"/>
      <c r="B907"/>
      <c r="C907"/>
      <c r="D907"/>
      <c r="E907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</row>
    <row r="908" spans="1:17">
      <c r="A908"/>
      <c r="B908"/>
      <c r="C908"/>
      <c r="D908"/>
      <c r="E90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</row>
    <row r="909" spans="1:17">
      <c r="A909"/>
      <c r="B909"/>
      <c r="C909"/>
      <c r="D909"/>
      <c r="E909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</row>
    <row r="910" spans="1:17">
      <c r="A910"/>
      <c r="B910"/>
      <c r="C910"/>
      <c r="D910"/>
      <c r="E910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</row>
    <row r="911" spans="1:17">
      <c r="A911"/>
      <c r="B911"/>
      <c r="C911"/>
      <c r="D911"/>
      <c r="E911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</row>
    <row r="912" spans="1:17">
      <c r="A912"/>
      <c r="B912"/>
      <c r="C912"/>
      <c r="D912"/>
      <c r="E912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</row>
    <row r="913" spans="1:17">
      <c r="A913"/>
      <c r="B913"/>
      <c r="C913"/>
      <c r="D913"/>
      <c r="E913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</row>
    <row r="914" spans="1:17">
      <c r="A914"/>
      <c r="B914"/>
      <c r="C914"/>
      <c r="D914"/>
      <c r="E914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</row>
    <row r="915" spans="1:17">
      <c r="A915"/>
      <c r="B915"/>
      <c r="C915"/>
      <c r="D915"/>
      <c r="E915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</row>
    <row r="916" spans="1:17">
      <c r="A916"/>
      <c r="B916"/>
      <c r="C916"/>
      <c r="D916"/>
      <c r="E916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</row>
    <row r="917" spans="1:17">
      <c r="A917"/>
      <c r="B917"/>
      <c r="C917"/>
      <c r="D917"/>
      <c r="E917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</row>
    <row r="918" spans="1:17">
      <c r="A918"/>
      <c r="B918"/>
      <c r="C918"/>
      <c r="D918"/>
      <c r="E91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</row>
    <row r="919" spans="1:17">
      <c r="A919"/>
      <c r="B919"/>
      <c r="C919"/>
      <c r="D919"/>
      <c r="E919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</row>
    <row r="920" spans="1:17">
      <c r="A920"/>
      <c r="B920"/>
      <c r="C920"/>
      <c r="D920"/>
      <c r="E920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</row>
    <row r="921" spans="1:17">
      <c r="A921"/>
      <c r="B921"/>
      <c r="C921"/>
      <c r="D921"/>
      <c r="E921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</row>
    <row r="922" spans="1:17">
      <c r="A922"/>
      <c r="B922"/>
      <c r="C922"/>
      <c r="D922"/>
      <c r="E922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</row>
    <row r="923" spans="1:17">
      <c r="A923"/>
      <c r="B923"/>
      <c r="C923"/>
      <c r="D923"/>
      <c r="E923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</row>
    <row r="924" spans="1:17">
      <c r="A924"/>
      <c r="B924"/>
      <c r="C924"/>
      <c r="D924"/>
      <c r="E924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</row>
    <row r="925" spans="1:17">
      <c r="A925"/>
      <c r="B925"/>
      <c r="C925"/>
      <c r="D925"/>
      <c r="E925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</row>
    <row r="926" spans="1:17">
      <c r="A926"/>
      <c r="B926"/>
      <c r="C926"/>
      <c r="D926"/>
      <c r="E926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</row>
    <row r="927" spans="1:17">
      <c r="A927"/>
      <c r="B927"/>
      <c r="C927"/>
      <c r="D927"/>
      <c r="E927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</row>
    <row r="928" spans="1:17">
      <c r="A928"/>
      <c r="B928"/>
      <c r="C928"/>
      <c r="D928"/>
      <c r="E92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</row>
    <row r="929" spans="1:17">
      <c r="A929"/>
      <c r="B929"/>
      <c r="C929"/>
      <c r="D929"/>
      <c r="E929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</row>
    <row r="930" spans="1:17">
      <c r="A930"/>
      <c r="B930"/>
      <c r="C930"/>
      <c r="D930"/>
      <c r="E930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</row>
    <row r="931" spans="1:17">
      <c r="A931"/>
      <c r="B931"/>
      <c r="C931"/>
      <c r="D931"/>
      <c r="E931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</row>
    <row r="932" spans="1:17">
      <c r="A932"/>
      <c r="B932"/>
      <c r="C932"/>
      <c r="D932"/>
      <c r="E932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</row>
    <row r="933" spans="1:17">
      <c r="A933"/>
      <c r="B933"/>
      <c r="C933"/>
      <c r="D933"/>
      <c r="E933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</row>
    <row r="934" spans="1:17">
      <c r="A934"/>
      <c r="B934"/>
      <c r="C934"/>
      <c r="D934"/>
      <c r="E934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</row>
    <row r="935" spans="1:17">
      <c r="A935"/>
      <c r="B935"/>
      <c r="C935"/>
      <c r="D935"/>
      <c r="E935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</row>
    <row r="936" spans="1:17">
      <c r="A936"/>
      <c r="B936"/>
      <c r="C936"/>
      <c r="D936"/>
      <c r="E936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</row>
    <row r="937" spans="1:17">
      <c r="A937"/>
      <c r="B937"/>
      <c r="C937"/>
      <c r="D937"/>
      <c r="E937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</row>
    <row r="938" spans="1:17">
      <c r="A938"/>
      <c r="B938"/>
      <c r="C938"/>
      <c r="D938"/>
      <c r="E93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</row>
    <row r="939" spans="1:17">
      <c r="A939"/>
      <c r="B939"/>
      <c r="C939"/>
      <c r="D939"/>
      <c r="E939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</row>
    <row r="940" spans="1:17">
      <c r="A940"/>
      <c r="B940"/>
      <c r="C940"/>
      <c r="D940"/>
      <c r="E940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</row>
    <row r="941" spans="1:17">
      <c r="A941"/>
      <c r="B941"/>
      <c r="C941"/>
      <c r="D941"/>
      <c r="E941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</row>
    <row r="942" spans="1:17">
      <c r="A942"/>
      <c r="B942"/>
      <c r="C942"/>
      <c r="D942"/>
      <c r="E942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</row>
    <row r="943" spans="1:17">
      <c r="A943"/>
      <c r="B943"/>
      <c r="C943"/>
      <c r="D943"/>
      <c r="E943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</row>
    <row r="944" spans="1:17">
      <c r="A944"/>
      <c r="B944"/>
      <c r="C944"/>
      <c r="D944"/>
      <c r="E944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</row>
    <row r="945" spans="1:17">
      <c r="A945"/>
      <c r="B945"/>
      <c r="C945"/>
      <c r="D945"/>
      <c r="E945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</row>
    <row r="946" spans="1:17">
      <c r="A946"/>
      <c r="B946"/>
      <c r="C946"/>
      <c r="D946"/>
      <c r="E946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</row>
    <row r="947" spans="1:17">
      <c r="A947"/>
      <c r="B947"/>
      <c r="C947"/>
      <c r="D947"/>
      <c r="E947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</row>
    <row r="948" spans="1:17">
      <c r="A948"/>
      <c r="B948"/>
      <c r="C948"/>
      <c r="D948"/>
      <c r="E94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</row>
    <row r="949" spans="1:17">
      <c r="A949"/>
      <c r="B949"/>
      <c r="C949"/>
      <c r="D949"/>
      <c r="E949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</row>
    <row r="950" spans="1:17">
      <c r="A950"/>
      <c r="B950"/>
      <c r="C950"/>
      <c r="D950"/>
      <c r="E950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</row>
    <row r="951" spans="1:17">
      <c r="A951"/>
      <c r="B951"/>
      <c r="C951"/>
      <c r="D951"/>
      <c r="E951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</row>
    <row r="952" spans="1:17">
      <c r="A952"/>
      <c r="B952"/>
      <c r="C952"/>
      <c r="D952"/>
      <c r="E952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</row>
    <row r="953" spans="1:17">
      <c r="A953"/>
      <c r="B953"/>
      <c r="C953"/>
      <c r="D953"/>
      <c r="E953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</row>
    <row r="954" spans="1:17">
      <c r="A954"/>
      <c r="B954"/>
      <c r="C954"/>
      <c r="D954"/>
      <c r="E954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</row>
    <row r="955" spans="1:17">
      <c r="A955"/>
      <c r="B955"/>
      <c r="C955"/>
      <c r="D955"/>
      <c r="E955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</row>
    <row r="956" spans="1:17">
      <c r="A956"/>
      <c r="B956"/>
      <c r="C956"/>
      <c r="D956"/>
      <c r="E956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</row>
    <row r="957" spans="1:17">
      <c r="A957"/>
      <c r="B957"/>
      <c r="C957"/>
      <c r="D957"/>
      <c r="E957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</row>
    <row r="958" spans="1:17">
      <c r="A958"/>
      <c r="B958"/>
      <c r="C958"/>
      <c r="D958"/>
      <c r="E9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</row>
    <row r="959" spans="1:17">
      <c r="A959"/>
      <c r="B959"/>
      <c r="C959"/>
      <c r="D959"/>
      <c r="E959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</row>
    <row r="960" spans="1:17">
      <c r="A960"/>
      <c r="B960"/>
      <c r="C960"/>
      <c r="D960"/>
      <c r="E960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</row>
    <row r="961" spans="1:17">
      <c r="A961"/>
      <c r="B961"/>
      <c r="C961"/>
      <c r="D961"/>
      <c r="E961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</row>
    <row r="962" spans="1:17">
      <c r="A962"/>
      <c r="B962"/>
      <c r="C962"/>
      <c r="D962"/>
      <c r="E962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</row>
    <row r="963" spans="1:17">
      <c r="A963"/>
      <c r="B963"/>
      <c r="C963"/>
      <c r="D963"/>
      <c r="E963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</row>
    <row r="964" spans="1:17">
      <c r="A964"/>
      <c r="B964"/>
      <c r="C964"/>
      <c r="D964"/>
      <c r="E964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</row>
    <row r="965" spans="1:17">
      <c r="A965"/>
      <c r="B965"/>
      <c r="C965"/>
      <c r="D965"/>
      <c r="E965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</row>
    <row r="966" spans="1:17">
      <c r="A966"/>
      <c r="B966"/>
      <c r="C966"/>
      <c r="D966"/>
      <c r="E966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</row>
    <row r="967" spans="1:17">
      <c r="A967"/>
      <c r="B967"/>
      <c r="C967"/>
      <c r="D967"/>
      <c r="E967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</row>
    <row r="968" spans="1:17">
      <c r="A968"/>
      <c r="B968"/>
      <c r="C968"/>
      <c r="D968"/>
      <c r="E96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</row>
    <row r="969" spans="1:17">
      <c r="A969"/>
      <c r="B969"/>
      <c r="C969"/>
      <c r="D969"/>
      <c r="E969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</row>
    <row r="970" spans="1:17">
      <c r="A970"/>
      <c r="B970"/>
      <c r="C970"/>
      <c r="D970"/>
      <c r="E970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</row>
    <row r="971" spans="1:17">
      <c r="A971"/>
      <c r="B971"/>
      <c r="C971"/>
      <c r="D971"/>
      <c r="E971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</row>
    <row r="972" spans="1:17">
      <c r="A972"/>
      <c r="B972"/>
      <c r="C972"/>
      <c r="D972"/>
      <c r="E972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</row>
    <row r="973" spans="1:17">
      <c r="A973"/>
      <c r="B973"/>
      <c r="C973"/>
      <c r="D973"/>
      <c r="E973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</row>
    <row r="974" spans="1:17">
      <c r="A974"/>
      <c r="B974"/>
      <c r="C974"/>
      <c r="D974"/>
      <c r="E974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</row>
    <row r="975" spans="1:17">
      <c r="A975"/>
      <c r="B975"/>
      <c r="C975"/>
      <c r="D975"/>
      <c r="E975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</row>
    <row r="976" spans="1:17">
      <c r="A976"/>
      <c r="B976"/>
      <c r="C976"/>
      <c r="D976"/>
      <c r="E976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</row>
    <row r="977" spans="1:17">
      <c r="A977"/>
      <c r="B977"/>
      <c r="C977"/>
      <c r="D977"/>
      <c r="E977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</row>
    <row r="978" spans="1:17">
      <c r="A978"/>
      <c r="B978"/>
      <c r="C978"/>
      <c r="D978"/>
      <c r="E97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</row>
    <row r="979" spans="1:17">
      <c r="A979"/>
      <c r="B979"/>
      <c r="C979"/>
      <c r="D979"/>
      <c r="E979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</row>
    <row r="980" spans="1:17">
      <c r="A980"/>
      <c r="B980"/>
      <c r="C980"/>
      <c r="D980"/>
      <c r="E980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</row>
    <row r="981" spans="1:17">
      <c r="A981"/>
      <c r="B981"/>
      <c r="C981"/>
      <c r="D981"/>
      <c r="E981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</row>
    <row r="982" spans="1:17">
      <c r="A982"/>
      <c r="B982"/>
      <c r="C982"/>
      <c r="D982"/>
      <c r="E982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</row>
    <row r="983" spans="1:17">
      <c r="A983"/>
      <c r="B983"/>
      <c r="C983"/>
      <c r="D983"/>
      <c r="E983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</row>
    <row r="984" spans="1:17">
      <c r="A984"/>
      <c r="B984"/>
      <c r="C984"/>
      <c r="D984"/>
      <c r="E984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</row>
    <row r="985" spans="1:17">
      <c r="A985"/>
      <c r="B985"/>
      <c r="C985"/>
      <c r="D985"/>
      <c r="E985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</row>
    <row r="986" spans="1:17">
      <c r="A986"/>
      <c r="B986"/>
      <c r="C986"/>
      <c r="D986"/>
      <c r="E986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</row>
    <row r="987" spans="1:17">
      <c r="A987"/>
      <c r="B987"/>
      <c r="C987"/>
      <c r="D987"/>
      <c r="E987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</row>
    <row r="988" spans="1:17">
      <c r="A988"/>
      <c r="B988"/>
      <c r="C988"/>
      <c r="D988"/>
      <c r="E98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</row>
    <row r="989" spans="1:17">
      <c r="A989"/>
      <c r="B989"/>
      <c r="C989"/>
      <c r="D989"/>
      <c r="E98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</row>
    <row r="990" spans="1:17">
      <c r="A990"/>
      <c r="B990"/>
      <c r="C990"/>
      <c r="D990"/>
      <c r="E990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</row>
    <row r="991" spans="1:17">
      <c r="A991"/>
      <c r="B991"/>
      <c r="C991"/>
      <c r="D991"/>
      <c r="E991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</row>
    <row r="992" spans="1:17">
      <c r="A992"/>
      <c r="B992"/>
      <c r="C992"/>
      <c r="D992"/>
      <c r="E992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</row>
    <row r="993" spans="1:17">
      <c r="A993"/>
      <c r="B993"/>
      <c r="C993"/>
      <c r="D993"/>
      <c r="E993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</row>
    <row r="994" spans="1:17">
      <c r="A994"/>
      <c r="B994"/>
      <c r="C994"/>
      <c r="D994"/>
      <c r="E994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</row>
    <row r="995" spans="1:17">
      <c r="A995"/>
      <c r="B995"/>
      <c r="C995"/>
      <c r="D995"/>
      <c r="E995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</row>
    <row r="996" spans="1:17">
      <c r="A996"/>
      <c r="B996"/>
      <c r="C996"/>
      <c r="D996"/>
      <c r="E996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</row>
    <row r="997" spans="1:17">
      <c r="A997"/>
      <c r="B997"/>
      <c r="C997"/>
      <c r="D997"/>
      <c r="E997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</row>
    <row r="998" spans="1:17">
      <c r="A998"/>
      <c r="B998"/>
      <c r="C998"/>
      <c r="D998"/>
      <c r="E99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</row>
    <row r="999" spans="1:17">
      <c r="A999"/>
      <c r="B999"/>
      <c r="C999"/>
      <c r="D999"/>
      <c r="E999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</row>
    <row r="1000" spans="1:17">
      <c r="A1000"/>
      <c r="B1000"/>
      <c r="C1000"/>
      <c r="D1000"/>
      <c r="E1000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</row>
    <row r="1001" spans="1:17">
      <c r="A1001"/>
      <c r="B1001"/>
      <c r="C1001"/>
      <c r="D1001"/>
      <c r="E1001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</row>
    <row r="1002" spans="1:17">
      <c r="A1002"/>
      <c r="B1002"/>
      <c r="C1002"/>
      <c r="D1002"/>
      <c r="E1002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</row>
    <row r="1003" spans="1:17">
      <c r="A1003"/>
      <c r="B1003"/>
      <c r="C1003"/>
      <c r="D1003"/>
      <c r="E1003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</row>
    <row r="1004" spans="1:17">
      <c r="A1004"/>
      <c r="B1004"/>
      <c r="C1004"/>
      <c r="D1004"/>
      <c r="E1004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</row>
    <row r="1005" spans="1:17">
      <c r="A1005"/>
      <c r="B1005"/>
      <c r="C1005"/>
      <c r="D1005"/>
      <c r="E1005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</row>
    <row r="1006" spans="1:17">
      <c r="A1006"/>
      <c r="B1006"/>
      <c r="C1006"/>
      <c r="D1006"/>
      <c r="E1006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</row>
    <row r="1007" spans="1:17">
      <c r="A1007"/>
      <c r="B1007"/>
      <c r="C1007"/>
      <c r="D1007"/>
      <c r="E1007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</row>
    <row r="1008" spans="1:17">
      <c r="A1008"/>
      <c r="B1008"/>
      <c r="C1008"/>
      <c r="D1008"/>
      <c r="E100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</row>
    <row r="1009" spans="1:17">
      <c r="A1009"/>
      <c r="B1009"/>
      <c r="C1009"/>
      <c r="D1009"/>
      <c r="E1009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</row>
    <row r="1010" spans="1:17">
      <c r="A1010"/>
      <c r="B1010"/>
      <c r="C1010"/>
      <c r="D1010"/>
      <c r="E1010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</row>
    <row r="1011" spans="1:17">
      <c r="A1011"/>
      <c r="B1011"/>
      <c r="C1011"/>
      <c r="D1011"/>
      <c r="E1011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</row>
    <row r="1012" spans="1:17">
      <c r="A1012"/>
      <c r="B1012"/>
      <c r="C1012"/>
      <c r="D1012"/>
      <c r="E1012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</row>
    <row r="1013" spans="1:17">
      <c r="A1013"/>
      <c r="B1013"/>
      <c r="C1013"/>
      <c r="D1013"/>
      <c r="E1013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</row>
    <row r="1014" spans="1:17">
      <c r="A1014"/>
      <c r="B1014"/>
      <c r="C1014"/>
      <c r="D1014"/>
      <c r="E1014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</row>
    <row r="1015" spans="1:17">
      <c r="A1015"/>
      <c r="B1015"/>
      <c r="C1015"/>
      <c r="D1015"/>
      <c r="E1015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</row>
    <row r="1016" spans="1:17">
      <c r="A1016"/>
      <c r="B1016"/>
      <c r="C1016"/>
      <c r="D1016"/>
      <c r="E1016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</row>
    <row r="1017" spans="1:17">
      <c r="A1017"/>
      <c r="B1017"/>
      <c r="C1017"/>
      <c r="D1017"/>
      <c r="E1017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</row>
    <row r="1018" spans="1:17">
      <c r="A1018"/>
      <c r="B1018"/>
      <c r="C1018"/>
      <c r="D1018"/>
      <c r="E101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</row>
    <row r="1019" spans="1:17">
      <c r="A1019"/>
      <c r="B1019"/>
      <c r="C1019"/>
      <c r="D1019"/>
      <c r="E1019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</row>
    <row r="1020" spans="1:17">
      <c r="A1020"/>
      <c r="B1020"/>
      <c r="C1020"/>
      <c r="D1020"/>
      <c r="E1020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</row>
    <row r="1021" spans="1:17">
      <c r="A1021"/>
      <c r="B1021"/>
      <c r="C1021"/>
      <c r="D1021"/>
      <c r="E1021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</row>
    <row r="1022" spans="1:17">
      <c r="A1022"/>
      <c r="B1022"/>
      <c r="C1022"/>
      <c r="D1022"/>
      <c r="E1022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</row>
    <row r="1023" spans="1:17">
      <c r="A1023"/>
      <c r="B1023"/>
      <c r="C1023"/>
      <c r="D1023"/>
      <c r="E1023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</row>
    <row r="1024" spans="1:17">
      <c r="A1024"/>
      <c r="B1024"/>
      <c r="C1024"/>
      <c r="D1024"/>
      <c r="E1024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</row>
    <row r="1025" spans="1:17">
      <c r="A1025"/>
      <c r="B1025"/>
      <c r="C1025"/>
      <c r="D1025"/>
      <c r="E1025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</row>
    <row r="1026" spans="1:17">
      <c r="A1026"/>
      <c r="B1026"/>
      <c r="C1026"/>
      <c r="D1026"/>
      <c r="E1026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</row>
    <row r="1027" spans="1:17">
      <c r="A1027"/>
      <c r="B1027"/>
      <c r="C1027"/>
      <c r="D1027"/>
      <c r="E1027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</row>
    <row r="1028" spans="1:17">
      <c r="A1028"/>
      <c r="B1028"/>
      <c r="C1028"/>
      <c r="D1028"/>
      <c r="E102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</row>
    <row r="1029" spans="1:17">
      <c r="A1029"/>
      <c r="B1029"/>
      <c r="C1029"/>
      <c r="D1029"/>
      <c r="E1029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</row>
    <row r="1030" spans="1:17">
      <c r="A1030"/>
      <c r="B1030"/>
      <c r="C1030"/>
      <c r="D1030"/>
      <c r="E1030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</row>
    <row r="1031" spans="1:17">
      <c r="A1031"/>
      <c r="B1031"/>
      <c r="C1031"/>
      <c r="D1031"/>
      <c r="E1031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</row>
    <row r="1032" spans="1:17">
      <c r="A1032"/>
      <c r="B1032"/>
      <c r="C1032"/>
      <c r="D1032"/>
      <c r="E1032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</row>
    <row r="1033" spans="1:17">
      <c r="A1033"/>
      <c r="B1033"/>
      <c r="C1033"/>
      <c r="D1033"/>
      <c r="E1033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</row>
    <row r="1034" spans="1:17">
      <c r="A1034"/>
      <c r="B1034"/>
      <c r="C1034"/>
      <c r="D1034"/>
      <c r="E1034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</row>
    <row r="1035" spans="1:17">
      <c r="A1035"/>
      <c r="B1035"/>
      <c r="C1035"/>
      <c r="D1035"/>
      <c r="E1035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</row>
    <row r="1036" spans="1:17">
      <c r="A1036"/>
      <c r="B1036"/>
      <c r="C1036"/>
      <c r="D1036"/>
      <c r="E1036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</row>
    <row r="1037" spans="1:17">
      <c r="A1037"/>
      <c r="B1037"/>
      <c r="C1037"/>
      <c r="D1037"/>
      <c r="E1037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</row>
    <row r="1038" spans="1:17">
      <c r="A1038"/>
      <c r="B1038"/>
      <c r="C1038"/>
      <c r="D1038"/>
      <c r="E103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</row>
    <row r="1039" spans="1:17">
      <c r="A1039"/>
      <c r="B1039"/>
      <c r="C1039"/>
      <c r="D1039"/>
      <c r="E1039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</row>
    <row r="1040" spans="1:17">
      <c r="A1040"/>
      <c r="B1040"/>
      <c r="C1040"/>
      <c r="D1040"/>
      <c r="E1040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</row>
    <row r="1041" spans="1:17">
      <c r="A1041"/>
      <c r="B1041"/>
      <c r="C1041"/>
      <c r="D1041"/>
      <c r="E1041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</row>
    <row r="1042" spans="1:17">
      <c r="A1042"/>
      <c r="B1042"/>
      <c r="C1042"/>
      <c r="D1042"/>
      <c r="E1042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</row>
    <row r="1043" spans="1:17">
      <c r="A1043"/>
      <c r="B1043"/>
      <c r="C1043"/>
      <c r="D1043"/>
      <c r="E1043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</row>
    <row r="1044" spans="1:17">
      <c r="A1044"/>
      <c r="B1044"/>
      <c r="C1044"/>
      <c r="D1044"/>
      <c r="E1044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</row>
    <row r="1045" spans="1:17">
      <c r="A1045"/>
      <c r="B1045"/>
      <c r="C1045"/>
      <c r="D1045"/>
      <c r="E1045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</row>
    <row r="1046" spans="1:17">
      <c r="A1046"/>
      <c r="B1046"/>
      <c r="C1046"/>
      <c r="D1046"/>
      <c r="E1046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</row>
    <row r="1047" spans="1:17">
      <c r="A1047"/>
      <c r="B1047"/>
      <c r="C1047"/>
      <c r="D1047"/>
      <c r="E1047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</row>
    <row r="1048" spans="1:17">
      <c r="A1048"/>
      <c r="B1048"/>
      <c r="C1048"/>
      <c r="D1048"/>
      <c r="E104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</row>
    <row r="1049" spans="1:17">
      <c r="A1049"/>
      <c r="B1049"/>
      <c r="C1049"/>
      <c r="D1049"/>
      <c r="E1049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</row>
    <row r="1050" spans="1:17">
      <c r="A1050"/>
      <c r="B1050"/>
      <c r="C1050"/>
      <c r="D1050"/>
      <c r="E1050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</row>
    <row r="1051" spans="1:17">
      <c r="A1051"/>
      <c r="B1051"/>
      <c r="C1051"/>
      <c r="D1051"/>
      <c r="E1051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</row>
    <row r="1052" spans="1:17">
      <c r="A1052"/>
      <c r="B1052"/>
      <c r="C1052"/>
      <c r="D1052"/>
      <c r="E1052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</row>
    <row r="1053" spans="1:17">
      <c r="A1053"/>
      <c r="B1053"/>
      <c r="C1053"/>
      <c r="D1053"/>
      <c r="E1053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</row>
    <row r="1054" spans="1:17">
      <c r="A1054"/>
      <c r="B1054"/>
      <c r="C1054"/>
      <c r="D1054"/>
      <c r="E1054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</row>
    <row r="1055" spans="1:17">
      <c r="A1055"/>
      <c r="B1055"/>
      <c r="C1055"/>
      <c r="D1055"/>
      <c r="E1055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</row>
    <row r="1056" spans="1:17">
      <c r="A1056"/>
      <c r="B1056"/>
      <c r="C1056"/>
      <c r="D1056"/>
      <c r="E1056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</row>
    <row r="1057" spans="1:17">
      <c r="A1057"/>
      <c r="B1057"/>
      <c r="C1057"/>
      <c r="D1057"/>
      <c r="E1057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</row>
    <row r="1058" spans="1:17">
      <c r="A1058"/>
      <c r="B1058"/>
      <c r="C1058"/>
      <c r="D1058"/>
      <c r="E10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</row>
    <row r="1059" spans="1:17">
      <c r="A1059"/>
      <c r="B1059"/>
      <c r="C1059"/>
      <c r="D1059"/>
      <c r="E1059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</row>
    <row r="1060" spans="1:17">
      <c r="A1060"/>
      <c r="B1060"/>
      <c r="C1060"/>
      <c r="D1060"/>
      <c r="E1060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</row>
    <row r="1061" spans="1:17">
      <c r="A1061"/>
      <c r="B1061"/>
      <c r="C1061"/>
      <c r="D1061"/>
      <c r="E1061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</row>
    <row r="1062" spans="1:17">
      <c r="A1062"/>
      <c r="B1062"/>
      <c r="C1062"/>
      <c r="D1062"/>
      <c r="E1062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</row>
    <row r="1063" spans="1:17">
      <c r="A1063"/>
      <c r="B1063"/>
      <c r="C1063"/>
      <c r="D1063"/>
      <c r="E1063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</row>
    <row r="1064" spans="1:17">
      <c r="A1064"/>
      <c r="B1064"/>
      <c r="C1064"/>
      <c r="D1064"/>
      <c r="E1064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</row>
    <row r="1065" spans="1:17">
      <c r="A1065"/>
      <c r="B1065"/>
      <c r="C1065"/>
      <c r="D1065"/>
      <c r="E1065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</row>
    <row r="1066" spans="1:17">
      <c r="A1066"/>
      <c r="B1066"/>
      <c r="C1066"/>
      <c r="D1066"/>
      <c r="E1066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</row>
    <row r="1067" spans="1:17">
      <c r="A1067"/>
      <c r="B1067"/>
      <c r="C1067"/>
      <c r="D1067"/>
      <c r="E1067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</row>
    <row r="1068" spans="1:17">
      <c r="A1068"/>
      <c r="B1068"/>
      <c r="C1068"/>
      <c r="D1068"/>
      <c r="E106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</row>
    <row r="1069" spans="1:17">
      <c r="A1069"/>
      <c r="B1069"/>
      <c r="C1069"/>
      <c r="D1069"/>
      <c r="E1069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</row>
    <row r="1070" spans="1:17">
      <c r="A1070"/>
      <c r="B1070"/>
      <c r="C1070"/>
      <c r="D1070"/>
      <c r="E1070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</row>
    <row r="1071" spans="1:17">
      <c r="A1071"/>
      <c r="B1071"/>
      <c r="C1071"/>
      <c r="D1071"/>
      <c r="E1071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</row>
    <row r="1072" spans="1:17">
      <c r="A1072"/>
      <c r="B1072"/>
      <c r="C1072"/>
      <c r="D1072"/>
      <c r="E1072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</row>
    <row r="1073" spans="1:17">
      <c r="A1073"/>
      <c r="B1073"/>
      <c r="C1073"/>
      <c r="D1073"/>
      <c r="E1073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</row>
    <row r="1074" spans="1:17">
      <c r="A1074"/>
      <c r="B1074"/>
      <c r="C1074"/>
      <c r="D1074"/>
      <c r="E1074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</row>
    <row r="1075" spans="1:17">
      <c r="A1075"/>
      <c r="B1075"/>
      <c r="C1075"/>
      <c r="D1075"/>
      <c r="E1075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</row>
    <row r="1076" spans="1:17">
      <c r="A1076"/>
      <c r="B1076"/>
      <c r="C1076"/>
      <c r="D1076"/>
      <c r="E1076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</row>
    <row r="1077" spans="1:17">
      <c r="A1077"/>
      <c r="B1077"/>
      <c r="C1077"/>
      <c r="D1077"/>
      <c r="E1077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</row>
    <row r="1078" spans="1:17">
      <c r="A1078"/>
      <c r="B1078"/>
      <c r="C1078"/>
      <c r="D1078"/>
      <c r="E107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</row>
    <row r="1079" spans="1:17">
      <c r="A1079"/>
      <c r="B1079"/>
      <c r="C1079"/>
      <c r="D1079"/>
      <c r="E1079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</row>
    <row r="1080" spans="1:17">
      <c r="A1080"/>
      <c r="B1080"/>
      <c r="C1080"/>
      <c r="D1080"/>
      <c r="E1080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</row>
    <row r="1081" spans="1:17">
      <c r="A1081"/>
      <c r="B1081"/>
      <c r="C1081"/>
      <c r="D1081"/>
      <c r="E1081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</row>
    <row r="1082" spans="1:17">
      <c r="A1082"/>
      <c r="B1082"/>
      <c r="C1082"/>
      <c r="D1082"/>
      <c r="E1082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</row>
    <row r="1083" spans="1:17">
      <c r="A1083"/>
      <c r="B1083"/>
      <c r="C1083"/>
      <c r="D1083"/>
      <c r="E1083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</row>
    <row r="1084" spans="1:17">
      <c r="A1084"/>
      <c r="B1084"/>
      <c r="C1084"/>
      <c r="D1084"/>
      <c r="E1084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</row>
    <row r="1085" spans="1:17">
      <c r="A1085"/>
      <c r="B1085"/>
      <c r="C1085"/>
      <c r="D1085"/>
      <c r="E1085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</row>
    <row r="1086" spans="1:17">
      <c r="A1086"/>
      <c r="B1086"/>
      <c r="C1086"/>
      <c r="D1086"/>
      <c r="E1086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</row>
    <row r="1087" spans="1:17">
      <c r="A1087"/>
      <c r="B1087"/>
      <c r="C1087"/>
      <c r="D1087"/>
      <c r="E1087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</row>
    <row r="1088" spans="1:17">
      <c r="A1088"/>
      <c r="B1088"/>
      <c r="C1088"/>
      <c r="D1088"/>
      <c r="E108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</row>
    <row r="1089" spans="1:17">
      <c r="A1089"/>
      <c r="B1089"/>
      <c r="C1089"/>
      <c r="D1089"/>
      <c r="E1089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</row>
    <row r="1090" spans="1:17">
      <c r="A1090"/>
      <c r="B1090"/>
      <c r="C1090"/>
      <c r="D1090"/>
      <c r="E1090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</row>
    <row r="1091" spans="1:17">
      <c r="A1091"/>
      <c r="B1091"/>
      <c r="C1091"/>
      <c r="D1091"/>
      <c r="E1091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</row>
    <row r="1092" spans="1:17">
      <c r="A1092"/>
      <c r="B1092"/>
      <c r="C1092"/>
      <c r="D1092"/>
      <c r="E1092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</row>
    <row r="1093" spans="1:17">
      <c r="A1093"/>
      <c r="B1093"/>
      <c r="C1093"/>
      <c r="D1093"/>
      <c r="E1093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</row>
    <row r="1094" spans="1:17">
      <c r="A1094"/>
      <c r="B1094"/>
      <c r="C1094"/>
      <c r="D1094"/>
      <c r="E1094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</row>
    <row r="1095" spans="1:17">
      <c r="A1095"/>
      <c r="B1095"/>
      <c r="C1095"/>
      <c r="D1095"/>
      <c r="E1095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</row>
    <row r="1096" spans="1:17">
      <c r="A1096"/>
      <c r="B1096"/>
      <c r="C1096"/>
      <c r="D1096"/>
      <c r="E1096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</row>
    <row r="1097" spans="1:17">
      <c r="A1097"/>
      <c r="B1097"/>
      <c r="C1097"/>
      <c r="D1097"/>
      <c r="E1097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</row>
    <row r="1098" spans="1:17">
      <c r="A1098"/>
      <c r="B1098"/>
      <c r="C1098"/>
      <c r="D1098"/>
      <c r="E109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</row>
    <row r="1099" spans="1:17">
      <c r="A1099"/>
      <c r="B1099"/>
      <c r="C1099"/>
      <c r="D1099"/>
      <c r="E1099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</row>
    <row r="1100" spans="1:17">
      <c r="A1100"/>
      <c r="B1100"/>
      <c r="C1100"/>
      <c r="D1100"/>
      <c r="E1100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</row>
    <row r="1101" spans="1:17">
      <c r="A1101"/>
      <c r="B1101"/>
      <c r="C1101"/>
      <c r="D1101"/>
      <c r="E1101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</row>
    <row r="1102" spans="1:17">
      <c r="A1102"/>
      <c r="B1102"/>
      <c r="C1102"/>
      <c r="D1102"/>
      <c r="E1102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</row>
    <row r="1103" spans="1:17">
      <c r="A1103"/>
      <c r="B1103"/>
      <c r="C1103"/>
      <c r="D1103"/>
      <c r="E1103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  <c r="Q1103" s="58"/>
    </row>
    <row r="1104" spans="1:17">
      <c r="A1104"/>
      <c r="B1104"/>
      <c r="C1104"/>
      <c r="D1104"/>
      <c r="E1104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  <c r="Q1104" s="58"/>
    </row>
    <row r="1105" spans="1:17">
      <c r="A1105"/>
      <c r="B1105"/>
      <c r="C1105"/>
      <c r="D1105"/>
      <c r="E1105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</row>
    <row r="1106" spans="1:17">
      <c r="A1106"/>
      <c r="B1106"/>
      <c r="C1106"/>
      <c r="D1106"/>
      <c r="E1106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</row>
    <row r="1107" spans="1:17">
      <c r="A1107"/>
      <c r="B1107"/>
      <c r="C1107"/>
      <c r="D1107"/>
      <c r="E1107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  <c r="Q1107" s="58"/>
    </row>
    <row r="1108" spans="1:17">
      <c r="A1108"/>
      <c r="B1108"/>
      <c r="C1108"/>
      <c r="D1108"/>
      <c r="E110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  <c r="Q1108" s="58"/>
    </row>
    <row r="1109" spans="1:17">
      <c r="A1109"/>
      <c r="B1109"/>
      <c r="C1109"/>
      <c r="D1109"/>
      <c r="E1109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</row>
    <row r="1110" spans="1:17">
      <c r="A1110"/>
      <c r="B1110"/>
      <c r="C1110"/>
      <c r="D1110"/>
      <c r="E1110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</row>
    <row r="1111" spans="1:17">
      <c r="A1111"/>
      <c r="B1111"/>
      <c r="C1111"/>
      <c r="D1111"/>
      <c r="E1111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</row>
    <row r="1112" spans="1:17">
      <c r="A1112"/>
      <c r="B1112"/>
      <c r="C1112"/>
      <c r="D1112"/>
      <c r="E1112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</row>
    <row r="1113" spans="1:17">
      <c r="A1113"/>
      <c r="B1113"/>
      <c r="C1113"/>
      <c r="D1113"/>
      <c r="E1113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</row>
    <row r="1114" spans="1:17">
      <c r="A1114"/>
      <c r="B1114"/>
      <c r="C1114"/>
      <c r="D1114"/>
      <c r="E1114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</row>
    <row r="1115" spans="1:17">
      <c r="A1115"/>
      <c r="B1115"/>
      <c r="C1115"/>
      <c r="D1115"/>
      <c r="E1115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</row>
    <row r="1116" spans="1:17">
      <c r="A1116"/>
      <c r="B1116"/>
      <c r="C1116"/>
      <c r="D1116"/>
      <c r="E1116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</row>
    <row r="1117" spans="1:17">
      <c r="A1117"/>
      <c r="B1117"/>
      <c r="C1117"/>
      <c r="D1117"/>
      <c r="E1117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</row>
    <row r="1118" spans="1:17">
      <c r="A1118"/>
      <c r="B1118"/>
      <c r="C1118"/>
      <c r="D1118"/>
      <c r="E111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</row>
    <row r="1119" spans="1:17">
      <c r="A1119"/>
      <c r="B1119"/>
      <c r="C1119"/>
      <c r="D1119"/>
      <c r="E1119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</row>
    <row r="1120" spans="1:17">
      <c r="A1120"/>
      <c r="B1120"/>
      <c r="C1120"/>
      <c r="D1120"/>
      <c r="E1120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</row>
    <row r="1121" spans="1:17">
      <c r="A1121"/>
      <c r="B1121"/>
      <c r="C1121"/>
      <c r="D1121"/>
      <c r="E1121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</row>
    <row r="1122" spans="1:17">
      <c r="A1122"/>
      <c r="B1122"/>
      <c r="C1122"/>
      <c r="D1122"/>
      <c r="E1122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</row>
    <row r="1123" spans="1:17">
      <c r="A1123"/>
      <c r="B1123"/>
      <c r="C1123"/>
      <c r="D1123"/>
      <c r="E1123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</row>
    <row r="1124" spans="1:17">
      <c r="A1124"/>
      <c r="B1124"/>
      <c r="C1124"/>
      <c r="D1124"/>
      <c r="E1124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</row>
    <row r="1125" spans="1:17">
      <c r="A1125"/>
      <c r="B1125"/>
      <c r="C1125"/>
      <c r="D1125"/>
      <c r="E1125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</row>
    <row r="1126" spans="1:17">
      <c r="A1126"/>
      <c r="B1126"/>
      <c r="C1126"/>
      <c r="D1126"/>
      <c r="E1126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</row>
    <row r="1127" spans="1:17">
      <c r="A1127"/>
      <c r="B1127"/>
      <c r="C1127"/>
      <c r="D1127"/>
      <c r="E1127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</row>
    <row r="1128" spans="1:17">
      <c r="A1128"/>
      <c r="B1128"/>
      <c r="C1128"/>
      <c r="D1128"/>
      <c r="E112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</row>
    <row r="1129" spans="1:17">
      <c r="A1129"/>
      <c r="B1129"/>
      <c r="C1129"/>
      <c r="D1129"/>
      <c r="E1129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</row>
    <row r="1130" spans="1:17">
      <c r="A1130"/>
      <c r="B1130"/>
      <c r="C1130"/>
      <c r="D1130"/>
      <c r="E1130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</row>
    <row r="1131" spans="1:17">
      <c r="A1131"/>
      <c r="B1131"/>
      <c r="C1131"/>
      <c r="D1131"/>
      <c r="E1131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</row>
    <row r="1132" spans="1:17">
      <c r="A1132"/>
      <c r="B1132"/>
      <c r="C1132"/>
      <c r="D1132"/>
      <c r="E1132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</row>
    <row r="1133" spans="1:17">
      <c r="A1133"/>
      <c r="B1133"/>
      <c r="C1133"/>
      <c r="D1133"/>
      <c r="E1133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</row>
    <row r="1134" spans="1:17">
      <c r="A1134"/>
      <c r="B1134"/>
      <c r="C1134"/>
      <c r="D1134"/>
      <c r="E1134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</row>
    <row r="1135" spans="1:17">
      <c r="A1135"/>
      <c r="B1135"/>
      <c r="C1135"/>
      <c r="D1135"/>
      <c r="E1135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</row>
    <row r="1136" spans="1:17">
      <c r="A1136"/>
      <c r="B1136"/>
      <c r="C1136"/>
      <c r="D1136"/>
      <c r="E1136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</row>
    <row r="1137" spans="1:17">
      <c r="A1137"/>
      <c r="B1137"/>
      <c r="C1137"/>
      <c r="D1137"/>
      <c r="E1137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</row>
    <row r="1138" spans="1:17">
      <c r="A1138"/>
      <c r="B1138"/>
      <c r="C1138"/>
      <c r="D1138"/>
      <c r="E113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</row>
    <row r="1139" spans="1:17">
      <c r="A1139"/>
      <c r="B1139"/>
      <c r="C1139"/>
      <c r="D1139"/>
      <c r="E1139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</row>
    <row r="1140" spans="1:17">
      <c r="A1140"/>
      <c r="B1140"/>
      <c r="C1140"/>
      <c r="D1140"/>
      <c r="E1140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</row>
    <row r="1141" spans="1:17">
      <c r="A1141"/>
      <c r="B1141"/>
      <c r="C1141"/>
      <c r="D1141"/>
      <c r="E1141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</row>
    <row r="1142" spans="1:17">
      <c r="A1142"/>
      <c r="B1142"/>
      <c r="C1142"/>
      <c r="D1142"/>
      <c r="E1142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</row>
    <row r="1143" spans="1:17">
      <c r="A1143"/>
      <c r="B1143"/>
      <c r="C1143"/>
      <c r="D1143"/>
      <c r="E1143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</row>
    <row r="1144" spans="1:17">
      <c r="A1144"/>
      <c r="B1144"/>
      <c r="C1144"/>
      <c r="D1144"/>
      <c r="E1144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</row>
    <row r="1145" spans="1:17">
      <c r="A1145"/>
      <c r="B1145"/>
      <c r="C1145"/>
      <c r="D1145"/>
      <c r="E1145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</row>
    <row r="1146" spans="1:17">
      <c r="A1146"/>
      <c r="B1146"/>
      <c r="C1146"/>
      <c r="D1146"/>
      <c r="E1146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</row>
    <row r="1147" spans="1:17">
      <c r="A1147"/>
      <c r="B1147"/>
      <c r="C1147"/>
      <c r="D1147"/>
      <c r="E1147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</row>
    <row r="1148" spans="1:17">
      <c r="A1148"/>
      <c r="B1148"/>
      <c r="C1148"/>
      <c r="D1148"/>
      <c r="E114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</row>
    <row r="1149" spans="1:17">
      <c r="A1149"/>
      <c r="B1149"/>
      <c r="C1149"/>
      <c r="D1149"/>
      <c r="E1149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</row>
    <row r="1150" spans="1:17">
      <c r="A1150"/>
      <c r="B1150"/>
      <c r="C1150"/>
      <c r="D1150"/>
      <c r="E1150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</row>
    <row r="1151" spans="1:17">
      <c r="A1151"/>
      <c r="B1151"/>
      <c r="C1151"/>
      <c r="D1151"/>
      <c r="E1151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</row>
    <row r="1152" spans="1:17">
      <c r="A1152"/>
      <c r="B1152"/>
      <c r="C1152"/>
      <c r="D1152"/>
      <c r="E1152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</row>
    <row r="1153" spans="1:17">
      <c r="A1153"/>
      <c r="B1153"/>
      <c r="C1153"/>
      <c r="D1153"/>
      <c r="E1153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</row>
    <row r="1154" spans="1:17">
      <c r="A1154"/>
      <c r="B1154"/>
      <c r="C1154"/>
      <c r="D1154"/>
      <c r="E1154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</row>
    <row r="1155" spans="1:17">
      <c r="A1155"/>
      <c r="B1155"/>
      <c r="C1155"/>
      <c r="D1155"/>
      <c r="E1155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</row>
    <row r="1156" spans="1:17">
      <c r="A1156"/>
      <c r="B1156"/>
      <c r="C1156"/>
      <c r="D1156"/>
      <c r="E1156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</row>
    <row r="1157" spans="1:17">
      <c r="A1157"/>
      <c r="B1157"/>
      <c r="C1157"/>
      <c r="D1157"/>
      <c r="E1157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</row>
    <row r="1158" spans="1:17">
      <c r="A1158"/>
      <c r="B1158"/>
      <c r="C1158"/>
      <c r="D1158"/>
      <c r="E11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</row>
    <row r="1159" spans="1:17">
      <c r="A1159"/>
      <c r="B1159"/>
      <c r="C1159"/>
      <c r="D1159"/>
      <c r="E1159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</row>
    <row r="1160" spans="1:17">
      <c r="A1160"/>
      <c r="B1160"/>
      <c r="C1160"/>
      <c r="D1160"/>
      <c r="E1160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</row>
    <row r="1161" spans="1:17">
      <c r="A1161"/>
      <c r="B1161"/>
      <c r="C1161"/>
      <c r="D1161"/>
      <c r="E1161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</row>
    <row r="1162" spans="1:17">
      <c r="A1162"/>
      <c r="B1162"/>
      <c r="C1162"/>
      <c r="D1162"/>
      <c r="E1162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</row>
    <row r="1163" spans="1:17">
      <c r="A1163"/>
      <c r="B1163"/>
      <c r="C1163"/>
      <c r="D1163"/>
      <c r="E1163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</row>
    <row r="1164" spans="1:17">
      <c r="A1164"/>
      <c r="B1164"/>
      <c r="C1164"/>
      <c r="D1164"/>
      <c r="E1164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</row>
    <row r="1165" spans="1:17">
      <c r="A1165"/>
      <c r="B1165"/>
      <c r="C1165"/>
      <c r="D1165"/>
      <c r="E1165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</row>
    <row r="1166" spans="1:17">
      <c r="A1166"/>
      <c r="B1166"/>
      <c r="C1166"/>
      <c r="D1166"/>
      <c r="E1166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</row>
    <row r="1167" spans="1:17">
      <c r="A1167"/>
      <c r="B1167"/>
      <c r="C1167"/>
      <c r="D1167"/>
      <c r="E1167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</row>
    <row r="1168" spans="1:17">
      <c r="A1168"/>
      <c r="B1168"/>
      <c r="C1168"/>
      <c r="D1168"/>
      <c r="E116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</row>
    <row r="1169" spans="1:17">
      <c r="A1169"/>
      <c r="B1169"/>
      <c r="C1169"/>
      <c r="D1169"/>
      <c r="E1169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</row>
    <row r="1170" spans="1:17">
      <c r="A1170"/>
      <c r="B1170"/>
      <c r="C1170"/>
      <c r="D1170"/>
      <c r="E1170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</row>
    <row r="1171" spans="1:17">
      <c r="A1171"/>
      <c r="B1171"/>
      <c r="C1171"/>
      <c r="D1171"/>
      <c r="E1171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</row>
    <row r="1172" spans="1:17">
      <c r="A1172"/>
      <c r="B1172"/>
      <c r="C1172"/>
      <c r="D1172"/>
      <c r="E1172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</row>
    <row r="1173" spans="1:17">
      <c r="A1173"/>
      <c r="B1173"/>
      <c r="C1173"/>
      <c r="D1173"/>
      <c r="E1173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</row>
    <row r="1174" spans="1:17">
      <c r="A1174"/>
      <c r="B1174"/>
      <c r="C1174"/>
      <c r="D1174"/>
      <c r="E1174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</row>
    <row r="1175" spans="1:17">
      <c r="A1175"/>
      <c r="B1175"/>
      <c r="C1175"/>
      <c r="D1175"/>
      <c r="E1175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</row>
    <row r="1176" spans="1:17">
      <c r="A1176"/>
      <c r="B1176"/>
      <c r="C1176"/>
      <c r="D1176"/>
      <c r="E1176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</row>
    <row r="1177" spans="1:17">
      <c r="A1177"/>
      <c r="B1177"/>
      <c r="C1177"/>
      <c r="D1177"/>
      <c r="E1177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</row>
    <row r="1178" spans="1:17">
      <c r="A1178"/>
      <c r="B1178"/>
      <c r="C1178"/>
      <c r="D1178"/>
      <c r="E117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</row>
    <row r="1179" spans="1:17">
      <c r="A1179"/>
      <c r="B1179"/>
      <c r="C1179"/>
      <c r="D1179"/>
      <c r="E1179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</row>
    <row r="1180" spans="1:17">
      <c r="A1180"/>
      <c r="B1180"/>
      <c r="C1180"/>
      <c r="D1180"/>
      <c r="E1180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</row>
    <row r="1181" spans="1:17">
      <c r="A1181"/>
      <c r="B1181"/>
      <c r="C1181"/>
      <c r="D1181"/>
      <c r="E1181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</row>
    <row r="1182" spans="1:17">
      <c r="A1182"/>
      <c r="B1182"/>
      <c r="C1182"/>
      <c r="D1182"/>
      <c r="E1182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</row>
    <row r="1183" spans="1:17">
      <c r="A1183"/>
      <c r="B1183"/>
      <c r="C1183"/>
      <c r="D1183"/>
      <c r="E1183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</row>
    <row r="1184" spans="1:17">
      <c r="A1184"/>
      <c r="B1184"/>
      <c r="C1184"/>
      <c r="D1184"/>
      <c r="E1184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</row>
    <row r="1185" spans="1:17">
      <c r="A1185"/>
      <c r="B1185"/>
      <c r="C1185"/>
      <c r="D1185"/>
      <c r="E1185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</row>
    <row r="1186" spans="1:17">
      <c r="A1186"/>
      <c r="B1186"/>
      <c r="C1186"/>
      <c r="D1186"/>
      <c r="E1186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</row>
    <row r="1187" spans="1:17">
      <c r="A1187"/>
      <c r="B1187"/>
      <c r="C1187"/>
      <c r="D1187"/>
      <c r="E1187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</row>
    <row r="1188" spans="1:17">
      <c r="A1188"/>
      <c r="B1188"/>
      <c r="C1188"/>
      <c r="D1188"/>
      <c r="E118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</row>
    <row r="1189" spans="1:17">
      <c r="A1189"/>
      <c r="B1189"/>
      <c r="C1189"/>
      <c r="D1189"/>
      <c r="E1189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</row>
    <row r="1190" spans="1:17">
      <c r="A1190"/>
      <c r="B1190"/>
      <c r="C1190"/>
      <c r="D1190"/>
      <c r="E1190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</row>
    <row r="1191" spans="1:17">
      <c r="A1191"/>
      <c r="B1191"/>
      <c r="C1191"/>
      <c r="D1191"/>
      <c r="E1191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</row>
    <row r="1192" spans="1:17">
      <c r="A1192"/>
      <c r="B1192"/>
      <c r="C1192"/>
      <c r="D1192"/>
      <c r="E1192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</row>
    <row r="1193" spans="1:17">
      <c r="A1193"/>
      <c r="B1193"/>
      <c r="C1193"/>
      <c r="D1193"/>
      <c r="E1193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</row>
    <row r="1194" spans="1:17">
      <c r="A1194"/>
      <c r="B1194"/>
      <c r="C1194"/>
      <c r="D1194"/>
      <c r="E1194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</row>
    <row r="1195" spans="1:17">
      <c r="A1195"/>
      <c r="B1195"/>
      <c r="C1195"/>
      <c r="D1195"/>
      <c r="E1195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</row>
    <row r="1196" spans="1:17">
      <c r="A1196"/>
      <c r="B1196"/>
      <c r="C1196"/>
      <c r="D1196"/>
      <c r="E1196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</row>
    <row r="1197" spans="1:17">
      <c r="A1197"/>
      <c r="B1197"/>
      <c r="C1197"/>
      <c r="D1197"/>
      <c r="E1197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</row>
    <row r="1198" spans="1:17">
      <c r="A1198"/>
      <c r="B1198"/>
      <c r="C1198"/>
      <c r="D1198"/>
      <c r="E119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</row>
    <row r="1199" spans="1:17">
      <c r="A1199"/>
      <c r="B1199"/>
      <c r="C1199"/>
      <c r="D1199"/>
      <c r="E1199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</row>
    <row r="1200" spans="1:17">
      <c r="A1200"/>
      <c r="B1200"/>
      <c r="C1200"/>
      <c r="D1200"/>
      <c r="E1200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</row>
    <row r="1201" spans="1:17">
      <c r="A1201"/>
      <c r="B1201"/>
      <c r="C1201"/>
      <c r="D1201"/>
      <c r="E1201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</row>
    <row r="1202" spans="1:17">
      <c r="A1202"/>
      <c r="B1202"/>
      <c r="C1202"/>
      <c r="D1202"/>
      <c r="E1202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</row>
    <row r="1203" spans="1:17">
      <c r="A1203"/>
      <c r="B1203"/>
      <c r="C1203"/>
      <c r="D1203"/>
      <c r="E1203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</row>
    <row r="1204" spans="1:17">
      <c r="A1204"/>
      <c r="B1204"/>
      <c r="C1204"/>
      <c r="D1204"/>
      <c r="E1204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</row>
    <row r="1205" spans="1:17">
      <c r="A1205"/>
      <c r="B1205"/>
      <c r="C1205"/>
      <c r="D1205"/>
      <c r="E1205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</row>
    <row r="1206" spans="1:17">
      <c r="A1206"/>
      <c r="B1206"/>
      <c r="C1206"/>
      <c r="D1206"/>
      <c r="E1206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</row>
    <row r="1207" spans="1:17">
      <c r="A1207"/>
      <c r="B1207"/>
      <c r="C1207"/>
      <c r="D1207"/>
      <c r="E1207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</row>
    <row r="1208" spans="1:17">
      <c r="A1208"/>
      <c r="B1208"/>
      <c r="C1208"/>
      <c r="D1208"/>
      <c r="E120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</row>
    <row r="1209" spans="1:17">
      <c r="A1209"/>
      <c r="B1209"/>
      <c r="C1209"/>
      <c r="D1209"/>
      <c r="E1209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</row>
    <row r="1210" spans="1:17">
      <c r="A1210"/>
      <c r="B1210"/>
      <c r="C1210"/>
      <c r="D1210"/>
      <c r="E1210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</row>
    <row r="1211" spans="1:17">
      <c r="A1211"/>
      <c r="B1211"/>
      <c r="C1211"/>
      <c r="D1211"/>
      <c r="E1211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</row>
    <row r="1212" spans="1:17">
      <c r="A1212"/>
      <c r="B1212"/>
      <c r="C1212"/>
      <c r="D1212"/>
      <c r="E1212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</row>
    <row r="1213" spans="1:17">
      <c r="A1213"/>
      <c r="B1213"/>
      <c r="C1213"/>
      <c r="D1213"/>
      <c r="E1213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</row>
    <row r="1214" spans="1:17">
      <c r="A1214"/>
      <c r="B1214"/>
      <c r="C1214"/>
      <c r="D1214"/>
      <c r="E1214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</row>
    <row r="1215" spans="1:17">
      <c r="A1215"/>
      <c r="B1215"/>
      <c r="C1215"/>
      <c r="D1215"/>
      <c r="E1215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</row>
    <row r="1216" spans="1:17">
      <c r="A1216"/>
      <c r="B1216"/>
      <c r="C1216"/>
      <c r="D1216"/>
      <c r="E1216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</row>
    <row r="1217" spans="1:17">
      <c r="A1217"/>
      <c r="B1217"/>
      <c r="C1217"/>
      <c r="D1217"/>
      <c r="E1217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</row>
    <row r="1218" spans="1:17">
      <c r="A1218"/>
      <c r="B1218"/>
      <c r="C1218"/>
      <c r="D1218"/>
      <c r="E121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</row>
    <row r="1219" spans="1:17">
      <c r="A1219"/>
      <c r="B1219"/>
      <c r="C1219"/>
      <c r="D1219"/>
      <c r="E1219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</row>
    <row r="1220" spans="1:17">
      <c r="A1220"/>
      <c r="B1220"/>
      <c r="C1220"/>
      <c r="D1220"/>
      <c r="E1220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</row>
    <row r="1221" spans="1:17">
      <c r="A1221"/>
      <c r="B1221"/>
      <c r="C1221"/>
      <c r="D1221"/>
      <c r="E1221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</row>
    <row r="1222" spans="1:17">
      <c r="A1222"/>
      <c r="B1222"/>
      <c r="C1222"/>
      <c r="D1222"/>
      <c r="E1222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</row>
    <row r="1223" spans="1:17">
      <c r="A1223"/>
      <c r="B1223"/>
      <c r="C1223"/>
      <c r="D1223"/>
      <c r="E1223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</row>
    <row r="1224" spans="1:17">
      <c r="A1224"/>
      <c r="B1224"/>
      <c r="C1224"/>
      <c r="D1224"/>
      <c r="E1224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</row>
    <row r="1225" spans="1:17">
      <c r="A1225"/>
      <c r="B1225"/>
      <c r="C1225"/>
      <c r="D1225"/>
      <c r="E1225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</row>
    <row r="1226" spans="1:17">
      <c r="A1226"/>
      <c r="B1226"/>
      <c r="C1226"/>
      <c r="D1226"/>
      <c r="E1226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</row>
    <row r="1227" spans="1:17">
      <c r="A1227"/>
      <c r="B1227"/>
      <c r="C1227"/>
      <c r="D1227"/>
      <c r="E1227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</row>
    <row r="1228" spans="1:17">
      <c r="A1228"/>
      <c r="B1228"/>
      <c r="C1228"/>
      <c r="D1228"/>
      <c r="E122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</row>
    <row r="1229" spans="1:17">
      <c r="A1229"/>
      <c r="B1229"/>
      <c r="C1229"/>
      <c r="D1229"/>
      <c r="E1229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</row>
    <row r="1230" spans="1:17">
      <c r="A1230"/>
      <c r="B1230"/>
      <c r="C1230"/>
      <c r="D1230"/>
      <c r="E1230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</row>
    <row r="1231" spans="1:17">
      <c r="A1231"/>
      <c r="B1231"/>
      <c r="C1231"/>
      <c r="D1231"/>
      <c r="E1231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</row>
    <row r="1232" spans="1:17">
      <c r="A1232"/>
      <c r="B1232"/>
      <c r="C1232"/>
      <c r="D1232"/>
      <c r="E1232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</row>
    <row r="1233" spans="1:17">
      <c r="A1233"/>
      <c r="B1233"/>
      <c r="C1233"/>
      <c r="D1233"/>
      <c r="E1233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</row>
    <row r="1234" spans="1:17">
      <c r="A1234"/>
      <c r="B1234"/>
      <c r="C1234"/>
      <c r="D1234"/>
      <c r="E1234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</row>
    <row r="1235" spans="1:17">
      <c r="A1235"/>
      <c r="B1235"/>
      <c r="C1235"/>
      <c r="D1235"/>
      <c r="E1235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</row>
    <row r="1236" spans="1:17">
      <c r="A1236"/>
      <c r="B1236"/>
      <c r="C1236"/>
      <c r="D1236"/>
      <c r="E1236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</row>
    <row r="1237" spans="1:17">
      <c r="A1237"/>
      <c r="B1237"/>
      <c r="C1237"/>
      <c r="D1237"/>
      <c r="E1237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</row>
    <row r="1238" spans="1:17">
      <c r="A1238"/>
      <c r="B1238"/>
      <c r="C1238"/>
      <c r="D1238"/>
      <c r="E123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</row>
    <row r="1239" spans="1:17">
      <c r="A1239"/>
      <c r="B1239"/>
      <c r="C1239"/>
      <c r="D1239"/>
      <c r="E1239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</row>
    <row r="1240" spans="1:17">
      <c r="A1240"/>
      <c r="B1240"/>
      <c r="C1240"/>
      <c r="D1240"/>
      <c r="E1240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</row>
    <row r="1241" spans="1:17">
      <c r="A1241"/>
      <c r="B1241"/>
      <c r="C1241"/>
      <c r="D1241"/>
      <c r="E1241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</row>
    <row r="1242" spans="1:17">
      <c r="A1242"/>
      <c r="B1242"/>
      <c r="C1242"/>
      <c r="D1242"/>
      <c r="E1242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</row>
    <row r="1243" spans="1:17">
      <c r="A1243"/>
      <c r="B1243"/>
      <c r="C1243"/>
      <c r="D1243"/>
      <c r="E1243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</row>
    <row r="1244" spans="1:17">
      <c r="A1244"/>
      <c r="B1244"/>
      <c r="C1244"/>
      <c r="D1244"/>
      <c r="E1244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</row>
    <row r="1245" spans="1:17">
      <c r="A1245"/>
      <c r="B1245"/>
      <c r="C1245"/>
      <c r="D1245"/>
      <c r="E1245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</row>
    <row r="1246" spans="1:17">
      <c r="A1246"/>
      <c r="B1246"/>
      <c r="C1246"/>
      <c r="D1246"/>
      <c r="E1246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</row>
    <row r="1247" spans="1:17">
      <c r="A1247"/>
      <c r="B1247"/>
      <c r="C1247"/>
      <c r="D1247"/>
      <c r="E1247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</row>
    <row r="1248" spans="1:17">
      <c r="A1248"/>
      <c r="B1248"/>
      <c r="C1248"/>
      <c r="D1248"/>
      <c r="E124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</row>
    <row r="1249" spans="1:17">
      <c r="A1249"/>
      <c r="B1249"/>
      <c r="C1249"/>
      <c r="D1249"/>
      <c r="E1249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</row>
    <row r="1250" spans="1:17">
      <c r="A1250"/>
      <c r="B1250"/>
      <c r="C1250"/>
      <c r="D1250"/>
      <c r="E1250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</row>
    <row r="1251" spans="1:17">
      <c r="A1251"/>
      <c r="B1251"/>
      <c r="C1251"/>
      <c r="D1251"/>
      <c r="E1251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</row>
    <row r="1252" spans="1:17">
      <c r="A1252"/>
      <c r="B1252"/>
      <c r="C1252"/>
      <c r="D1252"/>
      <c r="E1252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</row>
    <row r="1253" spans="1:17">
      <c r="A1253"/>
      <c r="B1253"/>
      <c r="C1253"/>
      <c r="D1253"/>
      <c r="E1253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</row>
    <row r="1254" spans="1:17">
      <c r="A1254"/>
      <c r="B1254"/>
      <c r="C1254"/>
      <c r="D1254"/>
      <c r="E1254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</row>
    <row r="1255" spans="1:17">
      <c r="A1255"/>
      <c r="B1255"/>
      <c r="C1255"/>
      <c r="D1255"/>
      <c r="E1255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</row>
    <row r="1256" spans="1:17">
      <c r="A1256"/>
      <c r="B1256"/>
      <c r="C1256"/>
      <c r="D1256"/>
      <c r="E1256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</row>
    <row r="1257" spans="1:17">
      <c r="A1257"/>
      <c r="B1257"/>
      <c r="C1257"/>
      <c r="D1257"/>
      <c r="E1257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</row>
    <row r="1258" spans="1:17">
      <c r="A1258"/>
      <c r="B1258"/>
      <c r="C1258"/>
      <c r="D1258"/>
      <c r="E12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</row>
    <row r="1259" spans="1:17">
      <c r="A1259"/>
      <c r="B1259"/>
      <c r="C1259"/>
      <c r="D1259"/>
      <c r="E1259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</row>
    <row r="1260" spans="1:17">
      <c r="A1260"/>
      <c r="B1260"/>
      <c r="C1260"/>
      <c r="D1260"/>
      <c r="E1260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</row>
    <row r="1261" spans="1:17">
      <c r="A1261"/>
      <c r="B1261"/>
      <c r="C1261"/>
      <c r="D1261"/>
      <c r="E1261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</row>
    <row r="1262" spans="1:17">
      <c r="A1262"/>
      <c r="B1262"/>
      <c r="C1262"/>
      <c r="D1262"/>
      <c r="E1262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</row>
    <row r="1263" spans="1:17">
      <c r="A1263"/>
      <c r="B1263"/>
      <c r="C1263"/>
      <c r="D1263"/>
      <c r="E1263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</row>
    <row r="1264" spans="1:17">
      <c r="A1264"/>
      <c r="B1264"/>
      <c r="C1264"/>
      <c r="D1264"/>
      <c r="E1264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</row>
    <row r="1265" spans="1:17">
      <c r="A1265"/>
      <c r="B1265"/>
      <c r="C1265"/>
      <c r="D1265"/>
      <c r="E1265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</row>
    <row r="1266" spans="1:17">
      <c r="A1266"/>
      <c r="B1266"/>
      <c r="C1266"/>
      <c r="D1266"/>
      <c r="E1266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</row>
    <row r="1267" spans="1:17">
      <c r="A1267"/>
      <c r="B1267"/>
      <c r="C1267"/>
      <c r="D1267"/>
      <c r="E1267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</row>
    <row r="1268" spans="1:17">
      <c r="A1268"/>
      <c r="B1268"/>
      <c r="C1268"/>
      <c r="D1268"/>
      <c r="E126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</row>
    <row r="1269" spans="1:17">
      <c r="A1269"/>
      <c r="B1269"/>
      <c r="C1269"/>
      <c r="D1269"/>
      <c r="E1269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</row>
    <row r="1270" spans="1:17">
      <c r="A1270"/>
      <c r="B1270"/>
      <c r="C1270"/>
      <c r="D1270"/>
      <c r="E1270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</row>
    <row r="1271" spans="1:17">
      <c r="A1271"/>
      <c r="B1271"/>
      <c r="C1271"/>
      <c r="D1271"/>
      <c r="E1271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</row>
    <row r="1272" spans="1:17">
      <c r="A1272"/>
      <c r="B1272"/>
      <c r="C1272"/>
      <c r="D1272"/>
      <c r="E1272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</row>
    <row r="1273" spans="1:17">
      <c r="A1273"/>
      <c r="B1273"/>
      <c r="C1273"/>
      <c r="D1273"/>
      <c r="E1273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</row>
    <row r="1274" spans="1:17">
      <c r="A1274"/>
      <c r="B1274"/>
      <c r="C1274"/>
      <c r="D1274"/>
      <c r="E1274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</row>
    <row r="1275" spans="1:17">
      <c r="A1275"/>
      <c r="B1275"/>
      <c r="C1275"/>
      <c r="D1275"/>
      <c r="E1275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</row>
    <row r="1276" spans="1:17">
      <c r="A1276"/>
      <c r="B1276"/>
      <c r="C1276"/>
      <c r="D1276"/>
      <c r="E1276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</row>
    <row r="1277" spans="1:17">
      <c r="A1277"/>
      <c r="B1277"/>
      <c r="C1277"/>
      <c r="D1277"/>
      <c r="E1277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</row>
    <row r="1278" spans="1:17">
      <c r="A1278"/>
      <c r="B1278"/>
      <c r="C1278"/>
      <c r="D1278"/>
      <c r="E127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</row>
    <row r="1279" spans="1:17">
      <c r="A1279"/>
      <c r="B1279"/>
      <c r="C1279"/>
      <c r="D1279"/>
      <c r="E1279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</row>
    <row r="1280" spans="1:17">
      <c r="A1280"/>
      <c r="B1280"/>
      <c r="C1280"/>
      <c r="D1280"/>
      <c r="E1280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</row>
    <row r="1281" spans="1:17">
      <c r="A1281"/>
      <c r="B1281"/>
      <c r="C1281"/>
      <c r="D1281"/>
      <c r="E1281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</row>
    <row r="1282" spans="1:17">
      <c r="A1282"/>
      <c r="B1282"/>
      <c r="C1282"/>
      <c r="D1282"/>
      <c r="E1282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</row>
    <row r="1283" spans="1:17">
      <c r="A1283"/>
      <c r="B1283"/>
      <c r="C1283"/>
      <c r="D1283"/>
      <c r="E1283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</row>
    <row r="1284" spans="1:17">
      <c r="A1284"/>
      <c r="B1284"/>
      <c r="C1284"/>
      <c r="D1284"/>
      <c r="E1284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</row>
    <row r="1285" spans="1:17">
      <c r="A1285"/>
      <c r="B1285"/>
      <c r="C1285"/>
      <c r="D1285"/>
      <c r="E1285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</row>
    <row r="1286" spans="1:17">
      <c r="A1286"/>
      <c r="B1286"/>
      <c r="C1286"/>
      <c r="D1286"/>
      <c r="E1286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</row>
    <row r="1287" spans="1:17">
      <c r="A1287"/>
      <c r="B1287"/>
      <c r="C1287"/>
      <c r="D1287"/>
      <c r="E1287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</row>
    <row r="1288" spans="1:17">
      <c r="A1288"/>
      <c r="B1288"/>
      <c r="C1288"/>
      <c r="D1288"/>
      <c r="E128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</row>
    <row r="1289" spans="1:17">
      <c r="A1289"/>
      <c r="B1289"/>
      <c r="C1289"/>
      <c r="D1289"/>
      <c r="E1289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</row>
    <row r="1290" spans="1:17">
      <c r="A1290"/>
      <c r="B1290"/>
      <c r="C1290"/>
      <c r="D1290"/>
      <c r="E1290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</row>
    <row r="1291" spans="1:17">
      <c r="A1291"/>
      <c r="B1291"/>
      <c r="C1291"/>
      <c r="D1291"/>
      <c r="E1291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</row>
    <row r="1292" spans="1:17">
      <c r="A1292"/>
      <c r="B1292"/>
      <c r="C1292"/>
      <c r="D1292"/>
      <c r="E1292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</row>
    <row r="1293" spans="1:17">
      <c r="A1293"/>
      <c r="B1293"/>
      <c r="C1293"/>
      <c r="D1293"/>
      <c r="E1293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</row>
    <row r="1294" spans="1:17">
      <c r="A1294"/>
      <c r="B1294"/>
      <c r="C1294"/>
      <c r="D1294"/>
      <c r="E1294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</row>
    <row r="1295" spans="1:17">
      <c r="A1295"/>
      <c r="B1295"/>
      <c r="C1295"/>
      <c r="D1295"/>
      <c r="E1295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</row>
    <row r="1296" spans="1:17">
      <c r="A1296"/>
      <c r="B1296"/>
      <c r="C1296"/>
      <c r="D1296"/>
      <c r="E1296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</row>
    <row r="1297" spans="1:17">
      <c r="A1297"/>
      <c r="B1297"/>
      <c r="C1297"/>
      <c r="D1297"/>
      <c r="E1297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</row>
    <row r="1298" spans="1:17">
      <c r="A1298"/>
      <c r="B1298"/>
      <c r="C1298"/>
      <c r="D1298"/>
      <c r="E129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</row>
    <row r="1299" spans="1:17">
      <c r="A1299"/>
      <c r="B1299"/>
      <c r="C1299"/>
      <c r="D1299"/>
      <c r="E1299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</row>
    <row r="1300" spans="1:17">
      <c r="A1300"/>
      <c r="B1300"/>
      <c r="C1300"/>
      <c r="D1300"/>
      <c r="E1300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</row>
    <row r="1301" spans="1:17">
      <c r="A1301"/>
      <c r="B1301"/>
      <c r="C1301"/>
      <c r="D1301"/>
      <c r="E1301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</row>
    <row r="1302" spans="1:17">
      <c r="A1302"/>
      <c r="B1302"/>
      <c r="C1302"/>
      <c r="D1302"/>
      <c r="E1302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</row>
    <row r="1303" spans="1:17">
      <c r="A1303"/>
      <c r="B1303"/>
      <c r="C1303"/>
      <c r="D1303"/>
      <c r="E1303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</row>
    <row r="1304" spans="1:17">
      <c r="A1304"/>
      <c r="B1304"/>
      <c r="C1304"/>
      <c r="D1304"/>
      <c r="E1304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</row>
    <row r="1305" spans="1:17">
      <c r="A1305"/>
      <c r="B1305"/>
      <c r="C1305"/>
      <c r="D1305"/>
      <c r="E1305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</row>
    <row r="1306" spans="1:17">
      <c r="A1306"/>
      <c r="B1306"/>
      <c r="C1306"/>
      <c r="D1306"/>
      <c r="E1306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</row>
    <row r="1307" spans="1:17">
      <c r="A1307"/>
      <c r="B1307"/>
      <c r="C1307"/>
      <c r="D1307"/>
      <c r="E1307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</row>
    <row r="1308" spans="1:17">
      <c r="A1308"/>
      <c r="B1308"/>
      <c r="C1308"/>
      <c r="D1308"/>
      <c r="E130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</row>
    <row r="1309" spans="1:17">
      <c r="A1309"/>
      <c r="B1309"/>
      <c r="C1309"/>
      <c r="D1309"/>
      <c r="E1309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</row>
    <row r="1310" spans="1:17">
      <c r="A1310"/>
      <c r="B1310"/>
      <c r="C1310"/>
      <c r="D1310"/>
      <c r="E1310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</row>
    <row r="1311" spans="1:17">
      <c r="A1311"/>
      <c r="B1311"/>
      <c r="C1311"/>
      <c r="D1311"/>
      <c r="E1311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</row>
    <row r="1312" spans="1:17">
      <c r="A1312"/>
      <c r="B1312"/>
      <c r="C1312"/>
      <c r="D1312"/>
      <c r="E1312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</row>
    <row r="1313" spans="1:17">
      <c r="A1313"/>
      <c r="B1313"/>
      <c r="C1313"/>
      <c r="D1313"/>
      <c r="E1313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</row>
    <row r="1314" spans="1:17">
      <c r="A1314"/>
      <c r="B1314"/>
      <c r="C1314"/>
      <c r="D1314"/>
      <c r="E1314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</row>
    <row r="1315" spans="1:17">
      <c r="A1315"/>
      <c r="B1315"/>
      <c r="C1315"/>
      <c r="D1315"/>
      <c r="E1315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</row>
    <row r="1316" spans="1:17">
      <c r="A1316"/>
      <c r="B1316"/>
      <c r="C1316"/>
      <c r="D1316"/>
      <c r="E1316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</row>
    <row r="1317" spans="1:17">
      <c r="A1317"/>
      <c r="B1317"/>
      <c r="C1317"/>
      <c r="D1317"/>
      <c r="E1317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</row>
    <row r="1318" spans="1:17">
      <c r="A1318"/>
      <c r="B1318"/>
      <c r="C1318"/>
      <c r="D1318"/>
      <c r="E131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</row>
    <row r="1319" spans="1:17">
      <c r="A1319"/>
      <c r="B1319"/>
      <c r="C1319"/>
      <c r="D1319"/>
      <c r="E1319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</row>
    <row r="1320" spans="1:17">
      <c r="A1320"/>
      <c r="B1320"/>
      <c r="C1320"/>
      <c r="D1320"/>
      <c r="E1320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</row>
    <row r="1321" spans="1:17">
      <c r="A1321"/>
      <c r="B1321"/>
      <c r="C1321"/>
      <c r="D1321"/>
      <c r="E1321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</row>
    <row r="1322" spans="1:17">
      <c r="A1322"/>
      <c r="B1322"/>
      <c r="C1322"/>
      <c r="D1322"/>
      <c r="E1322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</row>
    <row r="1323" spans="1:17">
      <c r="A1323"/>
      <c r="B1323"/>
      <c r="C1323"/>
      <c r="D1323"/>
      <c r="E1323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</row>
    <row r="1324" spans="1:17">
      <c r="A1324"/>
      <c r="B1324"/>
      <c r="C1324"/>
      <c r="D1324"/>
      <c r="E1324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</row>
    <row r="1325" spans="1:17">
      <c r="A1325"/>
      <c r="B1325"/>
      <c r="C1325"/>
      <c r="D1325"/>
      <c r="E1325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</row>
    <row r="1326" spans="1:17">
      <c r="A1326"/>
      <c r="B1326"/>
      <c r="C1326"/>
      <c r="D1326"/>
      <c r="E1326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</row>
    <row r="1327" spans="1:17">
      <c r="A1327"/>
      <c r="B1327"/>
      <c r="C1327"/>
      <c r="D1327"/>
      <c r="E1327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</row>
    <row r="1328" spans="1:17">
      <c r="A1328"/>
      <c r="B1328"/>
      <c r="C1328"/>
      <c r="D1328"/>
      <c r="E132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</row>
    <row r="1329" spans="1:17">
      <c r="A1329"/>
      <c r="B1329"/>
      <c r="C1329"/>
      <c r="D1329"/>
      <c r="E1329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</row>
    <row r="1330" spans="1:17">
      <c r="A1330"/>
      <c r="B1330"/>
      <c r="C1330"/>
      <c r="D1330"/>
      <c r="E1330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</row>
    <row r="1331" spans="1:17">
      <c r="A1331"/>
      <c r="B1331"/>
      <c r="C1331"/>
      <c r="D1331"/>
      <c r="E1331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</row>
    <row r="1332" spans="1:17">
      <c r="A1332"/>
      <c r="B1332"/>
      <c r="C1332"/>
      <c r="D1332"/>
      <c r="E1332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</row>
    <row r="1333" spans="1:17">
      <c r="A1333"/>
      <c r="B1333"/>
      <c r="C1333"/>
      <c r="D1333"/>
      <c r="E1333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</row>
    <row r="1334" spans="1:17">
      <c r="A1334"/>
      <c r="B1334"/>
      <c r="C1334"/>
      <c r="D1334"/>
      <c r="E1334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</row>
    <row r="1335" spans="1:17">
      <c r="A1335"/>
      <c r="B1335"/>
      <c r="C1335"/>
      <c r="D1335"/>
      <c r="E1335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</row>
    <row r="1336" spans="1:17">
      <c r="A1336"/>
      <c r="B1336"/>
      <c r="C1336"/>
      <c r="D1336"/>
      <c r="E1336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</row>
    <row r="1337" spans="1:17">
      <c r="A1337"/>
      <c r="B1337"/>
      <c r="C1337"/>
      <c r="D1337"/>
      <c r="E1337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</row>
    <row r="1338" spans="1:17">
      <c r="A1338"/>
      <c r="B1338"/>
      <c r="C1338"/>
      <c r="D1338"/>
      <c r="E133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</row>
    <row r="1339" spans="1:17">
      <c r="A1339"/>
      <c r="B1339"/>
      <c r="C1339"/>
      <c r="D1339"/>
      <c r="E1339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</row>
    <row r="1340" spans="1:17">
      <c r="A1340"/>
      <c r="B1340"/>
      <c r="C1340"/>
      <c r="D1340"/>
      <c r="E1340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</row>
    <row r="1341" spans="1:17">
      <c r="A1341"/>
      <c r="B1341"/>
      <c r="C1341"/>
      <c r="D1341"/>
      <c r="E1341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</row>
    <row r="1342" spans="1:17">
      <c r="A1342"/>
      <c r="B1342"/>
      <c r="C1342"/>
      <c r="D1342"/>
      <c r="E1342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</row>
    <row r="1343" spans="1:17">
      <c r="A1343"/>
      <c r="B1343"/>
      <c r="C1343"/>
      <c r="D1343"/>
      <c r="E1343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</row>
    <row r="1344" spans="1:17">
      <c r="A1344"/>
      <c r="B1344"/>
      <c r="C1344"/>
      <c r="D1344"/>
      <c r="E1344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</row>
    <row r="1345" spans="1:17">
      <c r="A1345"/>
      <c r="B1345"/>
      <c r="C1345"/>
      <c r="D1345"/>
      <c r="E1345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</row>
    <row r="1346" spans="1:17">
      <c r="A1346"/>
      <c r="B1346"/>
      <c r="C1346"/>
      <c r="D1346"/>
      <c r="E1346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</row>
    <row r="1347" spans="1:17">
      <c r="A1347"/>
      <c r="B1347"/>
      <c r="C1347"/>
      <c r="D1347"/>
      <c r="E1347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</row>
    <row r="1348" spans="1:17">
      <c r="A1348"/>
      <c r="B1348"/>
      <c r="C1348"/>
      <c r="D1348"/>
      <c r="E134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</row>
    <row r="1349" spans="1:17">
      <c r="A1349"/>
      <c r="B1349"/>
      <c r="C1349"/>
      <c r="D1349"/>
      <c r="E1349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</row>
    <row r="1350" spans="1:17">
      <c r="A1350"/>
      <c r="B1350"/>
      <c r="C1350"/>
      <c r="D1350"/>
      <c r="E1350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</row>
    <row r="1351" spans="1:17">
      <c r="A1351"/>
      <c r="B1351"/>
      <c r="C1351"/>
      <c r="D1351"/>
      <c r="E1351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</row>
    <row r="1352" spans="1:17">
      <c r="A1352"/>
      <c r="B1352"/>
      <c r="C1352"/>
      <c r="D1352"/>
      <c r="E1352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</row>
    <row r="1353" spans="1:17">
      <c r="A1353"/>
      <c r="B1353"/>
      <c r="C1353"/>
      <c r="D1353"/>
      <c r="E1353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</row>
    <row r="1354" spans="1:17">
      <c r="A1354"/>
      <c r="B1354"/>
      <c r="C1354"/>
      <c r="D1354"/>
      <c r="E1354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</row>
    <row r="1355" spans="1:17">
      <c r="A1355"/>
      <c r="B1355"/>
      <c r="C1355"/>
      <c r="D1355"/>
      <c r="E1355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</row>
    <row r="1356" spans="1:17">
      <c r="A1356"/>
      <c r="B1356"/>
      <c r="C1356"/>
      <c r="D1356"/>
      <c r="E1356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</row>
    <row r="1357" spans="1:17">
      <c r="A1357"/>
      <c r="B1357"/>
      <c r="C1357"/>
      <c r="D1357"/>
      <c r="E1357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</row>
    <row r="1358" spans="1:17">
      <c r="A1358"/>
      <c r="B1358"/>
      <c r="C1358"/>
      <c r="D1358"/>
      <c r="E13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</row>
    <row r="1359" spans="1:17">
      <c r="A1359"/>
      <c r="B1359"/>
      <c r="C1359"/>
      <c r="D1359"/>
      <c r="E1359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</row>
    <row r="1360" spans="1:17">
      <c r="A1360"/>
      <c r="B1360"/>
      <c r="C1360"/>
      <c r="D1360"/>
      <c r="E1360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</row>
    <row r="1361" spans="1:17">
      <c r="A1361"/>
      <c r="B1361"/>
      <c r="C1361"/>
      <c r="D1361"/>
      <c r="E1361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</row>
    <row r="1362" spans="1:17">
      <c r="A1362"/>
      <c r="B1362"/>
      <c r="C1362"/>
      <c r="D1362"/>
      <c r="E1362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</row>
    <row r="1363" spans="1:17">
      <c r="A1363"/>
      <c r="B1363"/>
      <c r="C1363"/>
      <c r="D1363"/>
      <c r="E1363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</row>
    <row r="1364" spans="1:17">
      <c r="A1364"/>
      <c r="B1364"/>
      <c r="C1364"/>
      <c r="D1364"/>
      <c r="E1364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</row>
    <row r="1365" spans="1:17">
      <c r="A1365"/>
      <c r="B1365"/>
      <c r="C1365"/>
      <c r="D1365"/>
      <c r="E1365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</row>
    <row r="1366" spans="1:17">
      <c r="A1366"/>
      <c r="B1366"/>
      <c r="C1366"/>
      <c r="D1366"/>
      <c r="E1366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</row>
    <row r="1367" spans="1:17">
      <c r="A1367"/>
      <c r="B1367"/>
      <c r="C1367"/>
      <c r="D1367"/>
      <c r="E1367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</row>
    <row r="1368" spans="1:17">
      <c r="A1368"/>
      <c r="B1368"/>
      <c r="C1368"/>
      <c r="D1368"/>
      <c r="E136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</row>
    <row r="1369" spans="1:17">
      <c r="A1369"/>
      <c r="B1369"/>
      <c r="C1369"/>
      <c r="D1369"/>
      <c r="E1369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</row>
    <row r="1370" spans="1:17">
      <c r="A1370"/>
      <c r="B1370"/>
      <c r="C1370"/>
      <c r="D1370"/>
      <c r="E1370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</row>
    <row r="1371" spans="1:17">
      <c r="A1371"/>
      <c r="B1371"/>
      <c r="C1371"/>
      <c r="D1371"/>
      <c r="E1371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</row>
    <row r="1372" spans="1:17">
      <c r="A1372"/>
      <c r="B1372"/>
      <c r="C1372"/>
      <c r="D1372"/>
      <c r="E1372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</row>
    <row r="1373" spans="1:17">
      <c r="A1373"/>
      <c r="B1373"/>
      <c r="C1373"/>
      <c r="D1373"/>
      <c r="E1373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</row>
    <row r="1374" spans="1:17">
      <c r="A1374"/>
      <c r="B1374"/>
      <c r="C1374"/>
      <c r="D1374"/>
      <c r="E1374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</row>
    <row r="1375" spans="1:17">
      <c r="A1375"/>
      <c r="B1375"/>
      <c r="C1375"/>
      <c r="D1375"/>
      <c r="E1375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</row>
    <row r="1376" spans="1:17">
      <c r="A1376"/>
      <c r="B1376"/>
      <c r="C1376"/>
      <c r="D1376"/>
      <c r="E1376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</row>
    <row r="1377" spans="1:17">
      <c r="A1377"/>
      <c r="B1377"/>
      <c r="C1377"/>
      <c r="D1377"/>
      <c r="E1377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</row>
    <row r="1378" spans="1:17">
      <c r="A1378"/>
      <c r="B1378"/>
      <c r="C1378"/>
      <c r="D1378"/>
      <c r="E137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</row>
    <row r="1379" spans="1:17">
      <c r="A1379"/>
      <c r="B1379"/>
      <c r="C1379"/>
      <c r="D1379"/>
      <c r="E1379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</row>
    <row r="1380" spans="1:17">
      <c r="A1380"/>
      <c r="B1380"/>
      <c r="C1380"/>
      <c r="D1380"/>
      <c r="E1380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</row>
    <row r="1381" spans="1:17">
      <c r="A1381"/>
      <c r="B1381"/>
      <c r="C1381"/>
      <c r="D1381"/>
      <c r="E1381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</row>
    <row r="1382" spans="1:17">
      <c r="A1382"/>
      <c r="B1382"/>
      <c r="C1382"/>
      <c r="D1382"/>
      <c r="E1382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</row>
    <row r="1383" spans="1:17">
      <c r="A1383"/>
      <c r="B1383"/>
      <c r="C1383"/>
      <c r="D1383"/>
      <c r="E1383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</row>
    <row r="1384" spans="1:17">
      <c r="A1384"/>
      <c r="B1384"/>
      <c r="C1384"/>
      <c r="D1384"/>
      <c r="E1384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</row>
    <row r="1385" spans="1:17">
      <c r="A1385"/>
      <c r="B1385"/>
      <c r="C1385"/>
      <c r="D1385"/>
      <c r="E1385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</row>
    <row r="1386" spans="1:17">
      <c r="A1386"/>
      <c r="B1386"/>
      <c r="C1386"/>
      <c r="D1386"/>
      <c r="E1386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</row>
    <row r="1387" spans="1:17">
      <c r="A1387"/>
      <c r="B1387"/>
      <c r="C1387"/>
      <c r="D1387"/>
      <c r="E1387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</row>
    <row r="1388" spans="1:17">
      <c r="A1388"/>
      <c r="B1388"/>
      <c r="C1388"/>
      <c r="D1388"/>
      <c r="E138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</row>
    <row r="1389" spans="1:17">
      <c r="A1389"/>
      <c r="B1389"/>
      <c r="C1389"/>
      <c r="D1389"/>
      <c r="E1389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</row>
    <row r="1390" spans="1:17">
      <c r="A1390"/>
      <c r="B1390"/>
      <c r="C1390"/>
      <c r="D1390"/>
      <c r="E1390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</row>
    <row r="1391" spans="1:17">
      <c r="A1391"/>
      <c r="B1391"/>
      <c r="C1391"/>
      <c r="D1391"/>
      <c r="E1391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</row>
    <row r="1392" spans="1:17">
      <c r="A1392"/>
      <c r="B1392"/>
      <c r="C1392"/>
      <c r="D1392"/>
      <c r="E1392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</row>
    <row r="1393" spans="1:17">
      <c r="A1393"/>
      <c r="B1393"/>
      <c r="C1393"/>
      <c r="D1393"/>
      <c r="E1393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</row>
    <row r="1394" spans="1:17">
      <c r="A1394"/>
      <c r="B1394"/>
      <c r="C1394"/>
      <c r="D1394"/>
      <c r="E1394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</row>
    <row r="1395" spans="1:17">
      <c r="A1395"/>
      <c r="B1395"/>
      <c r="C1395"/>
      <c r="D1395"/>
      <c r="E1395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</row>
    <row r="1396" spans="1:17">
      <c r="A1396"/>
      <c r="B1396"/>
      <c r="C1396"/>
      <c r="D1396"/>
      <c r="E1396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</row>
    <row r="1397" spans="1:17">
      <c r="A1397"/>
      <c r="B1397"/>
      <c r="C1397"/>
      <c r="D1397"/>
      <c r="E1397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</row>
    <row r="1398" spans="1:17">
      <c r="A1398"/>
      <c r="B1398"/>
      <c r="C1398"/>
      <c r="D1398"/>
      <c r="E139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</row>
    <row r="1399" spans="1:17">
      <c r="A1399"/>
      <c r="B1399"/>
      <c r="C1399"/>
      <c r="D1399"/>
      <c r="E1399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</row>
    <row r="1400" spans="1:17">
      <c r="A1400"/>
      <c r="B1400"/>
      <c r="C1400"/>
      <c r="D1400"/>
      <c r="E1400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</row>
    <row r="1401" spans="1:17">
      <c r="A1401"/>
      <c r="B1401"/>
      <c r="C1401"/>
      <c r="D1401"/>
      <c r="E1401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</row>
    <row r="1402" spans="1:17">
      <c r="A1402"/>
      <c r="B1402"/>
      <c r="C1402"/>
      <c r="D1402"/>
      <c r="E1402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</row>
    <row r="1403" spans="1:17">
      <c r="A1403"/>
      <c r="B1403"/>
      <c r="C1403"/>
      <c r="D1403"/>
      <c r="E1403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</row>
    <row r="1404" spans="1:17">
      <c r="A1404"/>
      <c r="B1404"/>
      <c r="C1404"/>
      <c r="D1404"/>
      <c r="E1404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</row>
    <row r="1405" spans="1:17">
      <c r="A1405"/>
      <c r="B1405"/>
      <c r="C1405"/>
      <c r="D1405"/>
      <c r="E1405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</row>
    <row r="1406" spans="1:17">
      <c r="A1406"/>
      <c r="B1406"/>
      <c r="C1406"/>
      <c r="D1406"/>
      <c r="E1406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</row>
    <row r="1407" spans="1:17">
      <c r="A1407"/>
      <c r="B1407"/>
      <c r="C1407"/>
      <c r="D1407"/>
      <c r="E1407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</row>
    <row r="1408" spans="1:17">
      <c r="A1408"/>
      <c r="B1408"/>
      <c r="C1408"/>
      <c r="D1408"/>
      <c r="E140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</row>
    <row r="1409" spans="1:17">
      <c r="A1409"/>
      <c r="B1409"/>
      <c r="C1409"/>
      <c r="D1409"/>
      <c r="E1409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</row>
    <row r="1410" spans="1:17">
      <c r="A1410"/>
      <c r="B1410"/>
      <c r="C1410"/>
      <c r="D1410"/>
      <c r="E1410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</row>
    <row r="1411" spans="1:17">
      <c r="A1411"/>
      <c r="B1411"/>
      <c r="C1411"/>
      <c r="D1411"/>
      <c r="E1411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</row>
    <row r="1412" spans="1:17">
      <c r="A1412"/>
      <c r="B1412"/>
      <c r="C1412"/>
      <c r="D1412"/>
      <c r="E1412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</row>
    <row r="1413" spans="1:17">
      <c r="A1413"/>
      <c r="B1413"/>
      <c r="C1413"/>
      <c r="D1413"/>
      <c r="E1413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</row>
    <row r="1414" spans="1:17">
      <c r="A1414"/>
      <c r="B1414"/>
      <c r="C1414"/>
      <c r="D1414"/>
      <c r="E1414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</row>
    <row r="1415" spans="1:17">
      <c r="A1415"/>
      <c r="B1415"/>
      <c r="C1415"/>
      <c r="D1415"/>
      <c r="E1415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</row>
    <row r="1416" spans="1:17">
      <c r="A1416"/>
      <c r="B1416"/>
      <c r="C1416"/>
      <c r="D1416"/>
      <c r="E1416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</row>
    <row r="1417" spans="1:17">
      <c r="A1417"/>
      <c r="B1417"/>
      <c r="C1417"/>
      <c r="D1417"/>
      <c r="E1417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</row>
    <row r="1418" spans="1:17">
      <c r="A1418"/>
      <c r="B1418"/>
      <c r="C1418"/>
      <c r="D1418"/>
      <c r="E141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</row>
    <row r="1419" spans="1:17">
      <c r="A1419"/>
      <c r="B1419"/>
      <c r="C1419"/>
      <c r="D1419"/>
      <c r="E1419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</row>
    <row r="1420" spans="1:17">
      <c r="A1420"/>
      <c r="B1420"/>
      <c r="C1420"/>
      <c r="D1420"/>
      <c r="E1420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</row>
    <row r="1421" spans="1:17">
      <c r="A1421"/>
      <c r="B1421"/>
      <c r="C1421"/>
      <c r="D1421"/>
      <c r="E1421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</row>
    <row r="1422" spans="1:17">
      <c r="A1422"/>
      <c r="B1422"/>
      <c r="C1422"/>
      <c r="D1422"/>
      <c r="E1422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</row>
    <row r="1423" spans="1:17">
      <c r="A1423"/>
      <c r="B1423"/>
      <c r="C1423"/>
      <c r="D1423"/>
      <c r="E1423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</row>
    <row r="1424" spans="1:17">
      <c r="A1424"/>
      <c r="B1424"/>
      <c r="C1424"/>
      <c r="D1424"/>
      <c r="E1424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</row>
    <row r="1425" spans="1:17">
      <c r="A1425"/>
      <c r="B1425"/>
      <c r="C1425"/>
      <c r="D1425"/>
      <c r="E1425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</row>
    <row r="1426" spans="1:17">
      <c r="A1426"/>
      <c r="B1426"/>
      <c r="C1426"/>
      <c r="D1426"/>
      <c r="E1426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</row>
    <row r="1427" spans="1:17">
      <c r="A1427"/>
      <c r="B1427"/>
      <c r="C1427"/>
      <c r="D1427"/>
      <c r="E1427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</row>
    <row r="1428" spans="1:17">
      <c r="A1428"/>
      <c r="B1428"/>
      <c r="C1428"/>
      <c r="D1428"/>
      <c r="E142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</row>
    <row r="1429" spans="1:17">
      <c r="A1429"/>
      <c r="B1429"/>
      <c r="C1429"/>
      <c r="D1429"/>
      <c r="E1429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</row>
    <row r="1430" spans="1:17">
      <c r="A1430"/>
      <c r="B1430"/>
      <c r="C1430"/>
      <c r="D1430"/>
      <c r="E1430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</row>
    <row r="1431" spans="1:17">
      <c r="A1431"/>
      <c r="B1431"/>
      <c r="C1431"/>
      <c r="D1431"/>
      <c r="E1431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</row>
    <row r="1432" spans="1:17">
      <c r="A1432"/>
      <c r="B1432"/>
      <c r="C1432"/>
      <c r="D1432"/>
      <c r="E1432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</row>
    <row r="1433" spans="1:17">
      <c r="A1433"/>
      <c r="B1433"/>
      <c r="C1433"/>
      <c r="D1433"/>
      <c r="E1433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  <c r="Q1433" s="58"/>
    </row>
    <row r="1434" spans="1:17">
      <c r="A1434"/>
      <c r="B1434"/>
      <c r="C1434"/>
      <c r="D1434"/>
      <c r="E1434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  <c r="Q1434" s="58"/>
    </row>
    <row r="1435" spans="1:17">
      <c r="A1435"/>
      <c r="B1435"/>
      <c r="C1435"/>
      <c r="D1435"/>
      <c r="E1435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  <c r="Q1435" s="58"/>
    </row>
    <row r="1436" spans="1:17">
      <c r="A1436"/>
      <c r="B1436"/>
      <c r="C1436"/>
      <c r="D1436"/>
      <c r="E1436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  <c r="Q1436" s="58"/>
    </row>
    <row r="1437" spans="1:17">
      <c r="A1437"/>
      <c r="B1437"/>
      <c r="C1437"/>
      <c r="D1437"/>
      <c r="E1437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  <c r="Q1437" s="58"/>
    </row>
    <row r="1438" spans="1:17">
      <c r="A1438"/>
      <c r="B1438"/>
      <c r="C1438"/>
      <c r="D1438"/>
      <c r="E143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  <c r="Q1438" s="58"/>
    </row>
    <row r="1439" spans="1:17">
      <c r="A1439"/>
      <c r="B1439"/>
      <c r="C1439"/>
      <c r="D1439"/>
      <c r="E1439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  <c r="Q1439" s="58"/>
    </row>
    <row r="1440" spans="1:17">
      <c r="A1440"/>
      <c r="B1440"/>
      <c r="C1440"/>
      <c r="D1440"/>
      <c r="E1440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  <c r="Q1440" s="58"/>
    </row>
    <row r="1441" spans="1:17">
      <c r="A1441"/>
      <c r="B1441"/>
      <c r="C1441"/>
      <c r="D1441"/>
      <c r="E1441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</row>
    <row r="1442" spans="1:17">
      <c r="A1442"/>
      <c r="B1442"/>
      <c r="C1442"/>
      <c r="D1442"/>
      <c r="E1442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</row>
    <row r="1443" spans="1:17">
      <c r="A1443"/>
      <c r="B1443"/>
      <c r="C1443"/>
      <c r="D1443"/>
      <c r="E1443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</row>
    <row r="1444" spans="1:17">
      <c r="A1444"/>
      <c r="B1444"/>
      <c r="C1444"/>
      <c r="D1444"/>
      <c r="E1444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  <c r="Q1444" s="58"/>
    </row>
    <row r="1445" spans="1:17">
      <c r="A1445"/>
      <c r="B1445"/>
      <c r="C1445"/>
      <c r="D1445"/>
      <c r="E1445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</row>
    <row r="1446" spans="1:17">
      <c r="A1446"/>
      <c r="B1446"/>
      <c r="C1446"/>
      <c r="D1446"/>
      <c r="E1446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  <c r="Q1446" s="58"/>
    </row>
    <row r="1447" spans="1:17">
      <c r="A1447"/>
      <c r="B1447"/>
      <c r="C1447"/>
      <c r="D1447"/>
      <c r="E1447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  <c r="Q1447" s="58"/>
    </row>
    <row r="1448" spans="1:17">
      <c r="A1448"/>
      <c r="B1448"/>
      <c r="C1448"/>
      <c r="D1448"/>
      <c r="E144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  <c r="Q1448" s="58"/>
    </row>
    <row r="1449" spans="1:17">
      <c r="A1449"/>
      <c r="B1449"/>
      <c r="C1449"/>
      <c r="D1449"/>
      <c r="E1449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</row>
    <row r="1450" spans="1:17">
      <c r="A1450"/>
      <c r="B1450"/>
      <c r="C1450"/>
      <c r="D1450"/>
      <c r="E1450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  <c r="Q1450" s="58"/>
    </row>
    <row r="1451" spans="1:17">
      <c r="A1451"/>
      <c r="B1451"/>
      <c r="C1451"/>
      <c r="D1451"/>
      <c r="E1451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  <c r="Q1451" s="58"/>
    </row>
    <row r="1452" spans="1:17">
      <c r="A1452"/>
      <c r="B1452"/>
      <c r="C1452"/>
      <c r="D1452"/>
      <c r="E1452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  <c r="Q1452" s="58"/>
    </row>
    <row r="1453" spans="1:17">
      <c r="A1453"/>
      <c r="B1453"/>
      <c r="C1453"/>
      <c r="D1453"/>
      <c r="E1453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</row>
    <row r="1454" spans="1:17">
      <c r="A1454"/>
      <c r="B1454"/>
      <c r="C1454"/>
      <c r="D1454"/>
      <c r="E1454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</row>
    <row r="1455" spans="1:17">
      <c r="A1455"/>
      <c r="B1455"/>
      <c r="C1455"/>
      <c r="D1455"/>
      <c r="E1455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</row>
    <row r="1456" spans="1:17">
      <c r="A1456"/>
      <c r="B1456"/>
      <c r="C1456"/>
      <c r="D1456"/>
      <c r="E1456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</row>
    <row r="1457" spans="1:17">
      <c r="A1457"/>
      <c r="B1457"/>
      <c r="C1457"/>
      <c r="D1457"/>
      <c r="E1457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</row>
    <row r="1458" spans="1:17">
      <c r="A1458"/>
      <c r="B1458"/>
      <c r="C1458"/>
      <c r="D1458"/>
      <c r="E14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</row>
    <row r="1459" spans="1:17">
      <c r="A1459"/>
      <c r="B1459"/>
      <c r="C1459"/>
      <c r="D1459"/>
      <c r="E1459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</row>
    <row r="1460" spans="1:17">
      <c r="A1460"/>
      <c r="B1460"/>
      <c r="C1460"/>
      <c r="D1460"/>
      <c r="E1460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</row>
    <row r="1461" spans="1:17">
      <c r="A1461"/>
      <c r="B1461"/>
      <c r="C1461"/>
      <c r="D1461"/>
      <c r="E1461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</row>
    <row r="1462" spans="1:17">
      <c r="A1462"/>
      <c r="B1462"/>
      <c r="C1462"/>
      <c r="D1462"/>
      <c r="E1462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</row>
    <row r="1463" spans="1:17">
      <c r="A1463"/>
      <c r="B1463"/>
      <c r="C1463"/>
      <c r="D1463"/>
      <c r="E1463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</row>
    <row r="1464" spans="1:17">
      <c r="A1464"/>
      <c r="B1464"/>
      <c r="C1464"/>
      <c r="D1464"/>
      <c r="E1464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</row>
    <row r="1465" spans="1:17">
      <c r="A1465"/>
      <c r="B1465"/>
      <c r="C1465"/>
      <c r="D1465"/>
      <c r="E1465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</row>
    <row r="1466" spans="1:17">
      <c r="A1466"/>
      <c r="B1466"/>
      <c r="C1466"/>
      <c r="D1466"/>
      <c r="E1466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</row>
    <row r="1467" spans="1:17">
      <c r="A1467"/>
      <c r="B1467"/>
      <c r="C1467"/>
      <c r="D1467"/>
      <c r="E1467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</row>
    <row r="1468" spans="1:17">
      <c r="A1468"/>
      <c r="B1468"/>
      <c r="C1468"/>
      <c r="D1468"/>
      <c r="E146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</row>
    <row r="1469" spans="1:17">
      <c r="A1469"/>
      <c r="B1469"/>
      <c r="C1469"/>
      <c r="D1469"/>
      <c r="E1469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</row>
    <row r="1470" spans="1:17">
      <c r="A1470"/>
      <c r="B1470"/>
      <c r="C1470"/>
      <c r="D1470"/>
      <c r="E1470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</row>
    <row r="1471" spans="1:17">
      <c r="A1471"/>
      <c r="B1471"/>
      <c r="C1471"/>
      <c r="D1471"/>
      <c r="E1471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</row>
    <row r="1472" spans="1:17">
      <c r="A1472"/>
      <c r="B1472"/>
      <c r="C1472"/>
      <c r="D1472"/>
      <c r="E1472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</row>
    <row r="1473" spans="1:17">
      <c r="A1473"/>
      <c r="B1473"/>
      <c r="C1473"/>
      <c r="D1473"/>
      <c r="E1473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</row>
    <row r="1474" spans="1:17">
      <c r="A1474"/>
      <c r="B1474"/>
      <c r="C1474"/>
      <c r="D1474"/>
      <c r="E1474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</row>
    <row r="1475" spans="1:17">
      <c r="A1475"/>
      <c r="B1475"/>
      <c r="C1475"/>
      <c r="D1475"/>
      <c r="E1475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</row>
    <row r="1476" spans="1:17">
      <c r="A1476"/>
      <c r="B1476"/>
      <c r="C1476"/>
      <c r="D1476"/>
      <c r="E1476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</row>
    <row r="1477" spans="1:17">
      <c r="A1477"/>
      <c r="B1477"/>
      <c r="C1477"/>
      <c r="D1477"/>
      <c r="E1477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</row>
    <row r="1478" spans="1:17">
      <c r="A1478"/>
      <c r="B1478"/>
      <c r="C1478"/>
      <c r="D1478"/>
      <c r="E147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</row>
    <row r="1479" spans="1:17">
      <c r="A1479"/>
      <c r="B1479"/>
      <c r="C1479"/>
      <c r="D1479"/>
      <c r="E1479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</row>
    <row r="1480" spans="1:17">
      <c r="A1480"/>
      <c r="B1480"/>
      <c r="C1480"/>
      <c r="D1480"/>
      <c r="E1480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</row>
    <row r="1481" spans="1:17">
      <c r="A1481"/>
      <c r="B1481"/>
      <c r="C1481"/>
      <c r="D1481"/>
      <c r="E1481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</row>
    <row r="1482" spans="1:17">
      <c r="A1482"/>
      <c r="B1482"/>
      <c r="C1482"/>
      <c r="D1482"/>
      <c r="E1482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</row>
    <row r="1483" spans="1:17">
      <c r="A1483"/>
      <c r="B1483"/>
      <c r="C1483"/>
      <c r="D1483"/>
      <c r="E1483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</row>
    <row r="1484" spans="1:17">
      <c r="A1484"/>
      <c r="B1484"/>
      <c r="C1484"/>
      <c r="D1484"/>
      <c r="E1484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</row>
    <row r="1485" spans="1:17">
      <c r="A1485"/>
      <c r="B1485"/>
      <c r="C1485"/>
      <c r="D1485"/>
      <c r="E1485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</row>
    <row r="1486" spans="1:17">
      <c r="A1486"/>
      <c r="B1486"/>
      <c r="C1486"/>
      <c r="D1486"/>
      <c r="E1486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</row>
    <row r="1487" spans="1:17">
      <c r="A1487"/>
      <c r="B1487"/>
      <c r="C1487"/>
      <c r="D1487"/>
      <c r="E1487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</row>
    <row r="1488" spans="1:17">
      <c r="A1488"/>
      <c r="B1488"/>
      <c r="C1488"/>
      <c r="D1488"/>
      <c r="E148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</row>
    <row r="1489" spans="1:17">
      <c r="A1489"/>
      <c r="B1489"/>
      <c r="C1489"/>
      <c r="D1489"/>
      <c r="E1489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</row>
    <row r="1490" spans="1:17">
      <c r="A1490"/>
      <c r="B1490"/>
      <c r="C1490"/>
      <c r="D1490"/>
      <c r="E1490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</row>
    <row r="1491" spans="1:17">
      <c r="A1491"/>
      <c r="B1491"/>
      <c r="C1491"/>
      <c r="D1491"/>
      <c r="E1491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</row>
    <row r="1492" spans="1:17">
      <c r="A1492"/>
      <c r="B1492"/>
      <c r="C1492"/>
      <c r="D1492"/>
      <c r="E1492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</row>
    <row r="1493" spans="1:17">
      <c r="A1493"/>
      <c r="B1493"/>
      <c r="C1493"/>
      <c r="D1493"/>
      <c r="E1493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</row>
    <row r="1494" spans="1:17">
      <c r="A1494"/>
      <c r="B1494"/>
      <c r="C1494"/>
      <c r="D1494"/>
      <c r="E1494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</row>
    <row r="1495" spans="1:17">
      <c r="A1495"/>
      <c r="B1495"/>
      <c r="C1495"/>
      <c r="D1495"/>
      <c r="E1495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</row>
    <row r="1496" spans="1:17">
      <c r="A1496"/>
      <c r="B1496"/>
      <c r="C1496"/>
      <c r="D1496"/>
      <c r="E1496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</row>
    <row r="1497" spans="1:17">
      <c r="A1497"/>
      <c r="B1497"/>
      <c r="C1497"/>
      <c r="D1497"/>
      <c r="E1497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</row>
    <row r="1498" spans="1:17">
      <c r="A1498"/>
      <c r="B1498"/>
      <c r="C1498"/>
      <c r="D1498"/>
      <c r="E149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</row>
    <row r="1499" spans="1:17">
      <c r="A1499"/>
      <c r="B1499"/>
      <c r="C1499"/>
      <c r="D1499"/>
      <c r="E1499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</row>
    <row r="1500" spans="1:17">
      <c r="A1500"/>
      <c r="B1500"/>
      <c r="C1500"/>
      <c r="D1500"/>
      <c r="E1500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</row>
    <row r="1501" spans="1:17">
      <c r="A1501"/>
      <c r="B1501"/>
      <c r="C1501"/>
      <c r="D1501"/>
      <c r="E1501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</row>
    <row r="1502" spans="1:17">
      <c r="A1502"/>
      <c r="B1502"/>
      <c r="C1502"/>
      <c r="D1502"/>
      <c r="E1502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</row>
    <row r="1503" spans="1:17">
      <c r="A1503"/>
      <c r="B1503"/>
      <c r="C1503"/>
      <c r="D1503"/>
      <c r="E1503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</row>
    <row r="1504" spans="1:17">
      <c r="A1504"/>
      <c r="B1504"/>
      <c r="C1504"/>
      <c r="D1504"/>
      <c r="E1504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</row>
    <row r="1505" spans="1:17">
      <c r="A1505"/>
      <c r="B1505"/>
      <c r="C1505"/>
      <c r="D1505"/>
      <c r="E1505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</row>
    <row r="1506" spans="1:17">
      <c r="A1506"/>
      <c r="B1506"/>
      <c r="C1506"/>
      <c r="D1506"/>
      <c r="E1506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</row>
    <row r="1507" spans="1:17">
      <c r="A1507"/>
      <c r="B1507"/>
      <c r="C1507"/>
      <c r="D1507"/>
      <c r="E1507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</row>
    <row r="1508" spans="1:17">
      <c r="A1508"/>
      <c r="B1508"/>
      <c r="C1508"/>
      <c r="D1508"/>
      <c r="E150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</row>
    <row r="1509" spans="1:17">
      <c r="A1509"/>
      <c r="B1509"/>
      <c r="C1509"/>
      <c r="D1509"/>
      <c r="E1509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</row>
    <row r="1510" spans="1:17">
      <c r="A1510"/>
      <c r="B1510"/>
      <c r="C1510"/>
      <c r="D1510"/>
      <c r="E1510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</row>
    <row r="1511" spans="1:17">
      <c r="A1511"/>
      <c r="B1511"/>
      <c r="C1511"/>
      <c r="D1511"/>
      <c r="E1511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</row>
    <row r="1512" spans="1:17">
      <c r="A1512"/>
      <c r="B1512"/>
      <c r="C1512"/>
      <c r="D1512"/>
      <c r="E1512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</row>
    <row r="1513" spans="1:17">
      <c r="A1513"/>
      <c r="B1513"/>
      <c r="C1513"/>
      <c r="D1513"/>
      <c r="E1513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</row>
    <row r="1514" spans="1:17">
      <c r="A1514"/>
      <c r="B1514"/>
      <c r="C1514"/>
      <c r="D1514"/>
      <c r="E1514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</row>
    <row r="1515" spans="1:17">
      <c r="A1515"/>
      <c r="B1515"/>
      <c r="C1515"/>
      <c r="D1515"/>
      <c r="E1515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</row>
    <row r="1516" spans="1:17">
      <c r="A1516"/>
      <c r="B1516"/>
      <c r="C1516"/>
      <c r="D1516"/>
      <c r="E1516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</row>
    <row r="1517" spans="1:17">
      <c r="A1517"/>
      <c r="B1517"/>
      <c r="C1517"/>
      <c r="D1517"/>
      <c r="E1517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</row>
    <row r="1518" spans="1:17">
      <c r="A1518"/>
      <c r="B1518"/>
      <c r="C1518"/>
      <c r="D1518"/>
      <c r="E151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</row>
    <row r="1519" spans="1:17">
      <c r="A1519"/>
      <c r="B1519"/>
      <c r="C1519"/>
      <c r="D1519"/>
      <c r="E1519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</row>
    <row r="1520" spans="1:17">
      <c r="A1520"/>
      <c r="B1520"/>
      <c r="C1520"/>
      <c r="D1520"/>
      <c r="E1520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</row>
    <row r="1521" spans="1:17">
      <c r="A1521"/>
      <c r="B1521"/>
      <c r="C1521"/>
      <c r="D1521"/>
      <c r="E1521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</row>
    <row r="1522" spans="1:17">
      <c r="A1522"/>
      <c r="B1522"/>
      <c r="C1522"/>
      <c r="D1522"/>
      <c r="E1522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</row>
    <row r="1523" spans="1:17">
      <c r="A1523"/>
      <c r="B1523"/>
      <c r="C1523"/>
      <c r="D1523"/>
      <c r="E1523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</row>
    <row r="1524" spans="1:17">
      <c r="A1524"/>
      <c r="B1524"/>
      <c r="C1524"/>
      <c r="D1524"/>
      <c r="E1524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</row>
    <row r="1525" spans="1:17">
      <c r="A1525"/>
      <c r="B1525"/>
      <c r="C1525"/>
      <c r="D1525"/>
      <c r="E1525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</row>
    <row r="1526" spans="1:17">
      <c r="A1526"/>
      <c r="B1526"/>
      <c r="C1526"/>
      <c r="D1526"/>
      <c r="E1526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</row>
    <row r="1527" spans="1:17">
      <c r="A1527"/>
      <c r="B1527"/>
      <c r="C1527"/>
      <c r="D1527"/>
      <c r="E1527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</row>
    <row r="1528" spans="1:17">
      <c r="A1528"/>
      <c r="B1528"/>
      <c r="C1528"/>
      <c r="D1528"/>
      <c r="E152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</row>
    <row r="1529" spans="1:17">
      <c r="A1529"/>
      <c r="B1529"/>
      <c r="C1529"/>
      <c r="D1529"/>
      <c r="E1529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</row>
    <row r="1530" spans="1:17">
      <c r="A1530"/>
      <c r="B1530"/>
      <c r="C1530"/>
      <c r="D1530"/>
      <c r="E1530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</row>
    <row r="1531" spans="1:17">
      <c r="A1531"/>
      <c r="B1531"/>
      <c r="C1531"/>
      <c r="D1531"/>
      <c r="E1531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</row>
    <row r="1532" spans="1:17">
      <c r="A1532"/>
      <c r="B1532"/>
      <c r="C1532"/>
      <c r="D1532"/>
      <c r="E1532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</row>
    <row r="1533" spans="1:17">
      <c r="A1533"/>
      <c r="B1533"/>
      <c r="C1533"/>
      <c r="D1533"/>
      <c r="E1533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  <c r="Q1533" s="58"/>
    </row>
    <row r="1534" spans="1:17">
      <c r="A1534"/>
      <c r="B1534"/>
      <c r="C1534"/>
      <c r="D1534"/>
      <c r="E1534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  <c r="Q1534" s="58"/>
    </row>
    <row r="1535" spans="1:17">
      <c r="A1535"/>
      <c r="B1535"/>
      <c r="C1535"/>
      <c r="D1535"/>
      <c r="E1535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</row>
    <row r="1536" spans="1:17">
      <c r="A1536"/>
      <c r="B1536"/>
      <c r="C1536"/>
      <c r="D1536"/>
      <c r="E1536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  <c r="Q1536" s="58"/>
    </row>
    <row r="1537" spans="1:17">
      <c r="A1537"/>
      <c r="B1537"/>
      <c r="C1537"/>
      <c r="D1537"/>
      <c r="E1537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</row>
    <row r="1538" spans="1:17">
      <c r="A1538"/>
      <c r="B1538"/>
      <c r="C1538"/>
      <c r="D1538"/>
      <c r="E153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  <c r="Q1538" s="58"/>
    </row>
    <row r="1539" spans="1:17">
      <c r="A1539"/>
      <c r="B1539"/>
      <c r="C1539"/>
      <c r="D1539"/>
      <c r="E1539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  <c r="Q1539" s="58"/>
    </row>
    <row r="1540" spans="1:17">
      <c r="A1540"/>
      <c r="B1540"/>
      <c r="C1540"/>
      <c r="D1540"/>
      <c r="E1540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</row>
    <row r="1541" spans="1:17">
      <c r="A1541"/>
      <c r="B1541"/>
      <c r="C1541"/>
      <c r="D1541"/>
      <c r="E1541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  <c r="Q1541" s="58"/>
    </row>
    <row r="1542" spans="1:17">
      <c r="A1542"/>
      <c r="B1542"/>
      <c r="C1542"/>
      <c r="D1542"/>
      <c r="E1542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</row>
    <row r="1543" spans="1:17">
      <c r="A1543"/>
      <c r="B1543"/>
      <c r="C1543"/>
      <c r="D1543"/>
      <c r="E1543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</row>
    <row r="1544" spans="1:17">
      <c r="A1544"/>
      <c r="B1544"/>
      <c r="C1544"/>
      <c r="D1544"/>
      <c r="E1544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  <c r="Q1544" s="58"/>
    </row>
    <row r="1545" spans="1:17">
      <c r="A1545"/>
      <c r="B1545"/>
      <c r="C1545"/>
      <c r="D1545"/>
      <c r="E1545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</row>
    <row r="1546" spans="1:17">
      <c r="A1546"/>
      <c r="B1546"/>
      <c r="C1546"/>
      <c r="D1546"/>
      <c r="E1546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</row>
    <row r="1547" spans="1:17">
      <c r="A1547"/>
      <c r="B1547"/>
      <c r="C1547"/>
      <c r="D1547"/>
      <c r="E1547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  <c r="Q1547" s="58"/>
    </row>
    <row r="1548" spans="1:17">
      <c r="A1548"/>
      <c r="B1548"/>
      <c r="C1548"/>
      <c r="D1548"/>
      <c r="E154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  <c r="Q1548" s="58"/>
    </row>
    <row r="1549" spans="1:17">
      <c r="A1549"/>
      <c r="B1549"/>
      <c r="C1549"/>
      <c r="D1549"/>
      <c r="E1549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  <c r="Q1549" s="58"/>
    </row>
    <row r="1550" spans="1:17">
      <c r="A1550"/>
      <c r="B1550"/>
      <c r="C1550"/>
      <c r="D1550"/>
      <c r="E1550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  <c r="Q1550" s="58"/>
    </row>
    <row r="1551" spans="1:17">
      <c r="A1551"/>
      <c r="B1551"/>
      <c r="C1551"/>
      <c r="D1551"/>
      <c r="E1551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  <c r="Q1551" s="58"/>
    </row>
    <row r="1552" spans="1:17">
      <c r="A1552"/>
      <c r="B1552"/>
      <c r="C1552"/>
      <c r="D1552"/>
      <c r="E1552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</row>
    <row r="1553" spans="1:17">
      <c r="A1553"/>
      <c r="B1553"/>
      <c r="C1553"/>
      <c r="D1553"/>
      <c r="E1553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  <c r="Q1553" s="58"/>
    </row>
    <row r="1554" spans="1:17">
      <c r="A1554"/>
      <c r="B1554"/>
      <c r="C1554"/>
      <c r="D1554"/>
      <c r="E1554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  <c r="Q1554" s="58"/>
    </row>
    <row r="1555" spans="1:17">
      <c r="A1555"/>
      <c r="B1555"/>
      <c r="C1555"/>
      <c r="D1555"/>
      <c r="E1555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</row>
    <row r="1556" spans="1:17">
      <c r="A1556"/>
      <c r="B1556"/>
      <c r="C1556"/>
      <c r="D1556"/>
      <c r="E1556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</row>
    <row r="1557" spans="1:17">
      <c r="A1557"/>
      <c r="B1557"/>
      <c r="C1557"/>
      <c r="D1557"/>
      <c r="E1557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  <c r="Q1557" s="58"/>
    </row>
    <row r="1558" spans="1:17">
      <c r="A1558"/>
      <c r="B1558"/>
      <c r="C1558"/>
      <c r="D1558"/>
      <c r="E15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  <c r="Q1558" s="58"/>
    </row>
    <row r="1559" spans="1:17">
      <c r="A1559"/>
      <c r="B1559"/>
      <c r="C1559"/>
      <c r="D1559"/>
      <c r="E1559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  <c r="Q1559" s="58"/>
    </row>
    <row r="1560" spans="1:17">
      <c r="A1560"/>
      <c r="B1560"/>
      <c r="C1560"/>
      <c r="D1560"/>
      <c r="E1560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  <c r="Q1560" s="58"/>
    </row>
    <row r="1561" spans="1:17">
      <c r="A1561"/>
      <c r="B1561"/>
      <c r="C1561"/>
      <c r="D1561"/>
      <c r="E1561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  <c r="Q1561" s="58"/>
    </row>
    <row r="1562" spans="1:17">
      <c r="A1562"/>
      <c r="B1562"/>
      <c r="C1562"/>
      <c r="D1562"/>
      <c r="E1562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  <c r="Q1562" s="58"/>
    </row>
    <row r="1563" spans="1:17">
      <c r="A1563"/>
      <c r="B1563"/>
      <c r="C1563"/>
      <c r="D1563"/>
      <c r="E1563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  <c r="Q1563" s="58"/>
    </row>
    <row r="1564" spans="1:17">
      <c r="A1564"/>
      <c r="B1564"/>
      <c r="C1564"/>
      <c r="D1564"/>
      <c r="E1564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  <c r="Q1564" s="58"/>
    </row>
    <row r="1565" spans="1:17">
      <c r="A1565"/>
      <c r="B1565"/>
      <c r="C1565"/>
      <c r="D1565"/>
      <c r="E1565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  <c r="Q1565" s="58"/>
    </row>
    <row r="1566" spans="1:17">
      <c r="A1566"/>
      <c r="B1566"/>
      <c r="C1566"/>
      <c r="D1566"/>
      <c r="E1566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  <c r="Q1566" s="58"/>
    </row>
    <row r="1567" spans="1:17">
      <c r="A1567"/>
      <c r="B1567"/>
      <c r="C1567"/>
      <c r="D1567"/>
      <c r="E1567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  <c r="Q1567" s="58"/>
    </row>
    <row r="1568" spans="1:17">
      <c r="A1568"/>
      <c r="B1568"/>
      <c r="C1568"/>
      <c r="D1568"/>
      <c r="E156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  <c r="Q1568" s="58"/>
    </row>
    <row r="1569" spans="1:17">
      <c r="A1569"/>
      <c r="B1569"/>
      <c r="C1569"/>
      <c r="D1569"/>
      <c r="E1569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  <c r="Q1569" s="58"/>
    </row>
    <row r="1570" spans="1:17">
      <c r="A1570"/>
      <c r="B1570"/>
      <c r="C1570"/>
      <c r="D1570"/>
      <c r="E1570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  <c r="Q1570" s="58"/>
    </row>
    <row r="1571" spans="1:17">
      <c r="A1571"/>
      <c r="B1571"/>
      <c r="C1571"/>
      <c r="D1571"/>
      <c r="E1571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  <c r="Q1571" s="58"/>
    </row>
    <row r="1572" spans="1:17">
      <c r="A1572"/>
      <c r="B1572"/>
      <c r="C1572"/>
      <c r="D1572"/>
      <c r="E1572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  <c r="Q1572" s="58"/>
    </row>
    <row r="1573" spans="1:17">
      <c r="A1573"/>
      <c r="B1573"/>
      <c r="C1573"/>
      <c r="D1573"/>
      <c r="E1573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  <c r="Q1573" s="58"/>
    </row>
    <row r="1574" spans="1:17">
      <c r="A1574"/>
      <c r="B1574"/>
      <c r="C1574"/>
      <c r="D1574"/>
      <c r="E1574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  <c r="Q1574" s="58"/>
    </row>
    <row r="1575" spans="1:17">
      <c r="A1575"/>
      <c r="B1575"/>
      <c r="C1575"/>
      <c r="D1575"/>
      <c r="E1575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</row>
    <row r="1576" spans="1:17">
      <c r="A1576"/>
      <c r="B1576"/>
      <c r="C1576"/>
      <c r="D1576"/>
      <c r="E1576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  <c r="Q1576" s="58"/>
    </row>
    <row r="1577" spans="1:17">
      <c r="A1577"/>
      <c r="B1577"/>
      <c r="C1577"/>
      <c r="D1577"/>
      <c r="E1577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  <c r="Q1577" s="58"/>
    </row>
    <row r="1578" spans="1:17">
      <c r="A1578"/>
      <c r="B1578"/>
      <c r="C1578"/>
      <c r="D1578"/>
      <c r="E157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  <c r="Q1578" s="58"/>
    </row>
    <row r="1579" spans="1:17">
      <c r="A1579"/>
      <c r="B1579"/>
      <c r="C1579"/>
      <c r="D1579"/>
      <c r="E1579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  <c r="Q1579" s="58"/>
    </row>
    <row r="1580" spans="1:17">
      <c r="A1580"/>
      <c r="B1580"/>
      <c r="C1580"/>
      <c r="D1580"/>
      <c r="E1580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</row>
    <row r="1581" spans="1:17">
      <c r="A1581"/>
      <c r="B1581"/>
      <c r="C1581"/>
      <c r="D1581"/>
      <c r="E1581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  <c r="Q1581" s="58"/>
    </row>
    <row r="1582" spans="1:17">
      <c r="A1582"/>
      <c r="B1582"/>
      <c r="C1582"/>
      <c r="D1582"/>
      <c r="E1582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  <c r="Q1582" s="58"/>
    </row>
    <row r="1583" spans="1:17">
      <c r="A1583"/>
      <c r="B1583"/>
      <c r="C1583"/>
      <c r="D1583"/>
      <c r="E1583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  <c r="Q1583" s="58"/>
    </row>
    <row r="1584" spans="1:17">
      <c r="A1584"/>
      <c r="B1584"/>
      <c r="C1584"/>
      <c r="D1584"/>
      <c r="E1584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  <c r="Q1584" s="58"/>
    </row>
    <row r="1585" spans="1:17">
      <c r="A1585"/>
      <c r="B1585"/>
      <c r="C1585"/>
      <c r="D1585"/>
      <c r="E1585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  <c r="Q1585" s="58"/>
    </row>
    <row r="1586" spans="1:17">
      <c r="A1586"/>
      <c r="B1586"/>
      <c r="C1586"/>
      <c r="D1586"/>
      <c r="E1586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  <c r="Q1586" s="58"/>
    </row>
    <row r="1587" spans="1:17">
      <c r="A1587"/>
      <c r="B1587"/>
      <c r="C1587"/>
      <c r="D1587"/>
      <c r="E1587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  <c r="Q1587" s="58"/>
    </row>
    <row r="1588" spans="1:17">
      <c r="A1588"/>
      <c r="B1588"/>
      <c r="C1588"/>
      <c r="D1588"/>
      <c r="E158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  <c r="Q1588" s="58"/>
    </row>
    <row r="1589" spans="1:17">
      <c r="A1589"/>
      <c r="B1589"/>
      <c r="C1589"/>
      <c r="D1589"/>
      <c r="E1589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  <c r="Q1589" s="58"/>
    </row>
    <row r="1590" spans="1:17">
      <c r="A1590"/>
      <c r="B1590"/>
      <c r="C1590"/>
      <c r="D1590"/>
      <c r="E1590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</row>
    <row r="1591" spans="1:17">
      <c r="A1591"/>
      <c r="B1591"/>
      <c r="C1591"/>
      <c r="D1591"/>
      <c r="E1591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  <c r="Q1591" s="58"/>
    </row>
    <row r="1592" spans="1:17">
      <c r="A1592"/>
      <c r="B1592"/>
      <c r="C1592"/>
      <c r="D1592"/>
      <c r="E1592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  <c r="Q1592" s="58"/>
    </row>
    <row r="1593" spans="1:17">
      <c r="A1593"/>
      <c r="B1593"/>
      <c r="C1593"/>
      <c r="D1593"/>
      <c r="E1593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  <c r="Q1593" s="58"/>
    </row>
    <row r="1594" spans="1:17">
      <c r="A1594"/>
      <c r="B1594"/>
      <c r="C1594"/>
      <c r="D1594"/>
      <c r="E1594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  <c r="Q1594" s="58"/>
    </row>
    <row r="1595" spans="1:17">
      <c r="A1595"/>
      <c r="B1595"/>
      <c r="C1595"/>
      <c r="D1595"/>
      <c r="E1595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  <c r="Q1595" s="58"/>
    </row>
    <row r="1596" spans="1:17">
      <c r="A1596"/>
      <c r="B1596"/>
      <c r="C1596"/>
      <c r="D1596"/>
      <c r="E1596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  <c r="Q1596" s="58"/>
    </row>
    <row r="1597" spans="1:17">
      <c r="A1597"/>
      <c r="B1597"/>
      <c r="C1597"/>
      <c r="D1597"/>
      <c r="E1597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  <c r="Q1597" s="58"/>
    </row>
    <row r="1598" spans="1:17">
      <c r="A1598"/>
      <c r="B1598"/>
      <c r="C1598"/>
      <c r="D1598"/>
      <c r="E159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  <c r="Q1598" s="58"/>
    </row>
    <row r="1599" spans="1:17">
      <c r="A1599"/>
      <c r="B1599"/>
      <c r="C1599"/>
      <c r="D1599"/>
      <c r="E1599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  <c r="Q1599" s="58"/>
    </row>
    <row r="1600" spans="1:17">
      <c r="A1600"/>
      <c r="B1600"/>
      <c r="C1600"/>
      <c r="D1600"/>
      <c r="E1600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  <c r="Q1600" s="58"/>
    </row>
    <row r="1601" spans="1:17">
      <c r="A1601"/>
      <c r="B1601"/>
      <c r="C1601"/>
      <c r="D1601"/>
      <c r="E1601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  <c r="Q1601" s="58"/>
    </row>
    <row r="1602" spans="1:17">
      <c r="A1602"/>
      <c r="B1602"/>
      <c r="C1602"/>
      <c r="D1602"/>
      <c r="E1602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</row>
    <row r="1603" spans="1:17">
      <c r="A1603"/>
      <c r="B1603"/>
      <c r="C1603"/>
      <c r="D1603"/>
      <c r="E1603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  <c r="Q1603" s="58"/>
    </row>
    <row r="1604" spans="1:17">
      <c r="A1604"/>
      <c r="B1604"/>
      <c r="C1604"/>
      <c r="D1604"/>
      <c r="E1604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  <c r="Q1604" s="58"/>
    </row>
    <row r="1605" spans="1:17">
      <c r="A1605"/>
      <c r="B1605"/>
      <c r="C1605"/>
      <c r="D1605"/>
      <c r="E1605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  <c r="Q1605" s="58"/>
    </row>
    <row r="1606" spans="1:17">
      <c r="A1606"/>
      <c r="B1606"/>
      <c r="C1606"/>
      <c r="D1606"/>
      <c r="E1606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  <c r="Q1606" s="58"/>
    </row>
    <row r="1607" spans="1:17">
      <c r="A1607"/>
      <c r="B1607"/>
      <c r="C1607"/>
      <c r="D1607"/>
      <c r="E1607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  <c r="Q1607" s="58"/>
    </row>
    <row r="1608" spans="1:17">
      <c r="A1608"/>
      <c r="B1608"/>
      <c r="C1608"/>
      <c r="D1608"/>
      <c r="E160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  <c r="Q1608" s="58"/>
    </row>
    <row r="1609" spans="1:17">
      <c r="A1609"/>
      <c r="B1609"/>
      <c r="C1609"/>
      <c r="D1609"/>
      <c r="E1609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  <c r="Q1609" s="58"/>
    </row>
    <row r="1610" spans="1:17">
      <c r="A1610"/>
      <c r="B1610"/>
      <c r="C1610"/>
      <c r="D1610"/>
      <c r="E1610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  <c r="Q1610" s="58"/>
    </row>
    <row r="1611" spans="1:17">
      <c r="A1611"/>
      <c r="B1611"/>
      <c r="C1611"/>
      <c r="D1611"/>
      <c r="E1611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  <c r="Q1611" s="58"/>
    </row>
    <row r="1612" spans="1:17">
      <c r="A1612"/>
      <c r="B1612"/>
      <c r="C1612"/>
      <c r="D1612"/>
      <c r="E1612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</row>
    <row r="1613" spans="1:17">
      <c r="A1613"/>
      <c r="B1613"/>
      <c r="C1613"/>
      <c r="D1613"/>
      <c r="E1613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  <c r="Q1613" s="58"/>
    </row>
    <row r="1614" spans="1:17">
      <c r="A1614"/>
      <c r="B1614"/>
      <c r="C1614"/>
      <c r="D1614"/>
      <c r="E1614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  <c r="Q1614" s="58"/>
    </row>
    <row r="1615" spans="1:17">
      <c r="A1615"/>
      <c r="B1615"/>
      <c r="C1615"/>
      <c r="D1615"/>
      <c r="E1615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</row>
    <row r="1616" spans="1:17">
      <c r="A1616"/>
      <c r="B1616"/>
      <c r="C1616"/>
      <c r="D1616"/>
      <c r="E1616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  <c r="Q1616" s="58"/>
    </row>
    <row r="1617" spans="1:17">
      <c r="A1617"/>
      <c r="B1617"/>
      <c r="C1617"/>
      <c r="D1617"/>
      <c r="E1617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  <c r="Q1617" s="58"/>
    </row>
    <row r="1618" spans="1:17">
      <c r="A1618"/>
      <c r="B1618"/>
      <c r="C1618"/>
      <c r="D1618"/>
      <c r="E161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  <c r="Q1618" s="58"/>
    </row>
    <row r="1619" spans="1:17">
      <c r="A1619"/>
      <c r="B1619"/>
      <c r="C1619"/>
      <c r="D1619"/>
      <c r="E1619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  <c r="Q1619" s="58"/>
    </row>
    <row r="1620" spans="1:17">
      <c r="A1620"/>
      <c r="B1620"/>
      <c r="C1620"/>
      <c r="D1620"/>
      <c r="E1620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  <c r="Q1620" s="58"/>
    </row>
    <row r="1621" spans="1:17">
      <c r="A1621"/>
      <c r="B1621"/>
      <c r="C1621"/>
      <c r="D1621"/>
      <c r="E1621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  <c r="Q1621" s="58"/>
    </row>
    <row r="1622" spans="1:17">
      <c r="A1622"/>
      <c r="B1622"/>
      <c r="C1622"/>
      <c r="D1622"/>
      <c r="E1622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  <c r="Q1622" s="58"/>
    </row>
    <row r="1623" spans="1:17">
      <c r="A1623"/>
      <c r="B1623"/>
      <c r="C1623"/>
      <c r="D1623"/>
      <c r="E1623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  <c r="Q1623" s="58"/>
    </row>
    <row r="1624" spans="1:17">
      <c r="A1624"/>
      <c r="B1624"/>
      <c r="C1624"/>
      <c r="D1624"/>
      <c r="E1624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</row>
    <row r="1625" spans="1:17">
      <c r="A1625"/>
      <c r="B1625"/>
      <c r="C1625"/>
      <c r="D1625"/>
      <c r="E1625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</row>
    <row r="1626" spans="1:17">
      <c r="A1626"/>
      <c r="B1626"/>
      <c r="C1626"/>
      <c r="D1626"/>
      <c r="E1626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</row>
    <row r="1627" spans="1:17">
      <c r="A1627"/>
      <c r="B1627"/>
      <c r="C1627"/>
      <c r="D1627"/>
      <c r="E1627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  <c r="Q1627" s="58"/>
    </row>
    <row r="1628" spans="1:17">
      <c r="A1628"/>
      <c r="B1628"/>
      <c r="C1628"/>
      <c r="D1628"/>
      <c r="E162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</row>
    <row r="1629" spans="1:17">
      <c r="A1629"/>
      <c r="B1629"/>
      <c r="C1629"/>
      <c r="D1629"/>
      <c r="E1629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  <c r="Q1629" s="58"/>
    </row>
    <row r="1630" spans="1:17">
      <c r="A1630"/>
      <c r="B1630"/>
      <c r="C1630"/>
      <c r="D1630"/>
      <c r="E1630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  <c r="Q1630" s="58"/>
    </row>
    <row r="1631" spans="1:17">
      <c r="A1631"/>
      <c r="B1631"/>
      <c r="C1631"/>
      <c r="D1631"/>
      <c r="E1631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  <c r="Q1631" s="58"/>
    </row>
    <row r="1632" spans="1:17">
      <c r="A1632"/>
      <c r="B1632"/>
      <c r="C1632"/>
      <c r="D1632"/>
      <c r="E1632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  <c r="Q1632" s="58"/>
    </row>
    <row r="1633" spans="1:17">
      <c r="A1633"/>
      <c r="B1633"/>
      <c r="C1633"/>
      <c r="D1633"/>
      <c r="E1633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  <c r="Q1633" s="58"/>
    </row>
    <row r="1634" spans="1:17">
      <c r="A1634"/>
      <c r="B1634"/>
      <c r="C1634"/>
      <c r="D1634"/>
      <c r="E1634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  <c r="Q1634" s="58"/>
    </row>
    <row r="1635" spans="1:17">
      <c r="A1635"/>
      <c r="B1635"/>
      <c r="C1635"/>
      <c r="D1635"/>
      <c r="E1635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  <c r="Q1635" s="58"/>
    </row>
    <row r="1636" spans="1:17">
      <c r="A1636"/>
      <c r="B1636"/>
      <c r="C1636"/>
      <c r="D1636"/>
      <c r="E1636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  <c r="Q1636" s="58"/>
    </row>
    <row r="1637" spans="1:17">
      <c r="A1637"/>
      <c r="B1637"/>
      <c r="C1637"/>
      <c r="D1637"/>
      <c r="E1637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  <c r="Q1637" s="58"/>
    </row>
    <row r="1638" spans="1:17">
      <c r="A1638"/>
      <c r="B1638"/>
      <c r="C1638"/>
      <c r="D1638"/>
      <c r="E163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  <c r="Q1638" s="58"/>
    </row>
    <row r="1639" spans="1:17">
      <c r="A1639"/>
      <c r="B1639"/>
      <c r="C1639"/>
      <c r="D1639"/>
      <c r="E1639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  <c r="Q1639" s="58"/>
    </row>
    <row r="1640" spans="1:17">
      <c r="A1640"/>
      <c r="B1640"/>
      <c r="C1640"/>
      <c r="D1640"/>
      <c r="E1640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</row>
    <row r="1641" spans="1:17">
      <c r="A1641"/>
      <c r="B1641"/>
      <c r="C1641"/>
      <c r="D1641"/>
      <c r="E1641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</row>
    <row r="1642" spans="1:17">
      <c r="A1642"/>
      <c r="B1642"/>
      <c r="C1642"/>
      <c r="D1642"/>
      <c r="E1642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  <c r="Q1642" s="58"/>
    </row>
    <row r="1643" spans="1:17">
      <c r="A1643"/>
      <c r="B1643"/>
      <c r="C1643"/>
      <c r="D1643"/>
      <c r="E1643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  <c r="Q1643" s="58"/>
    </row>
    <row r="1644" spans="1:17">
      <c r="A1644"/>
      <c r="B1644"/>
      <c r="C1644"/>
      <c r="D1644"/>
      <c r="E1644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  <c r="Q1644" s="58"/>
    </row>
    <row r="1645" spans="1:17">
      <c r="A1645"/>
      <c r="B1645"/>
      <c r="C1645"/>
      <c r="D1645"/>
      <c r="E1645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  <c r="Q1645" s="58"/>
    </row>
    <row r="1646" spans="1:17">
      <c r="A1646"/>
      <c r="B1646"/>
      <c r="C1646"/>
      <c r="D1646"/>
      <c r="E1646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  <c r="Q1646" s="58"/>
    </row>
    <row r="1647" spans="1:17">
      <c r="A1647"/>
      <c r="B1647"/>
      <c r="C1647"/>
      <c r="D1647"/>
      <c r="E1647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  <c r="Q1647" s="58"/>
    </row>
    <row r="1648" spans="1:17">
      <c r="A1648"/>
      <c r="B1648"/>
      <c r="C1648"/>
      <c r="D1648"/>
      <c r="E164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</row>
    <row r="1649" spans="1:17">
      <c r="A1649"/>
      <c r="B1649"/>
      <c r="C1649"/>
      <c r="D1649"/>
      <c r="E1649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  <c r="Q1649" s="58"/>
    </row>
    <row r="1650" spans="1:17">
      <c r="A1650"/>
      <c r="B1650"/>
      <c r="C1650"/>
      <c r="D1650"/>
      <c r="E1650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  <c r="Q1650" s="58"/>
    </row>
    <row r="1651" spans="1:17">
      <c r="A1651"/>
      <c r="B1651"/>
      <c r="C1651"/>
      <c r="D1651"/>
      <c r="E1651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  <c r="Q1651" s="58"/>
    </row>
    <row r="1652" spans="1:17">
      <c r="A1652"/>
      <c r="B1652"/>
      <c r="C1652"/>
      <c r="D1652"/>
      <c r="E1652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</row>
    <row r="1653" spans="1:17">
      <c r="A1653"/>
      <c r="B1653"/>
      <c r="C1653"/>
      <c r="D1653"/>
      <c r="E1653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  <c r="Q1653" s="58"/>
    </row>
    <row r="1654" spans="1:17">
      <c r="A1654"/>
      <c r="B1654"/>
      <c r="C1654"/>
      <c r="D1654"/>
      <c r="E1654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</row>
    <row r="1655" spans="1:17">
      <c r="A1655"/>
      <c r="B1655"/>
      <c r="C1655"/>
      <c r="D1655"/>
      <c r="E1655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</row>
    <row r="1656" spans="1:17">
      <c r="A1656"/>
      <c r="B1656"/>
      <c r="C1656"/>
      <c r="D1656"/>
      <c r="E1656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  <c r="Q1656" s="58"/>
    </row>
    <row r="1657" spans="1:17">
      <c r="A1657"/>
      <c r="B1657"/>
      <c r="C1657"/>
      <c r="D1657"/>
      <c r="E1657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  <c r="Q1657" s="58"/>
    </row>
    <row r="1658" spans="1:17">
      <c r="A1658"/>
      <c r="B1658"/>
      <c r="C1658"/>
      <c r="D1658"/>
      <c r="E16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  <c r="Q1658" s="58"/>
    </row>
    <row r="1659" spans="1:17">
      <c r="A1659"/>
      <c r="B1659"/>
      <c r="C1659"/>
      <c r="D1659"/>
      <c r="E1659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  <c r="Q1659" s="58"/>
    </row>
    <row r="1660" spans="1:17">
      <c r="A1660"/>
      <c r="B1660"/>
      <c r="C1660"/>
      <c r="D1660"/>
      <c r="E1660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  <c r="Q1660" s="58"/>
    </row>
    <row r="1661" spans="1:17">
      <c r="A1661"/>
      <c r="B1661"/>
      <c r="C1661"/>
      <c r="D1661"/>
      <c r="E1661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  <c r="Q1661" s="58"/>
    </row>
    <row r="1662" spans="1:17">
      <c r="A1662"/>
      <c r="B1662"/>
      <c r="C1662"/>
      <c r="D1662"/>
      <c r="E1662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  <c r="Q1662" s="58"/>
    </row>
    <row r="1663" spans="1:17">
      <c r="A1663"/>
      <c r="B1663"/>
      <c r="C1663"/>
      <c r="D1663"/>
      <c r="E1663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  <c r="Q1663" s="58"/>
    </row>
    <row r="1664" spans="1:17">
      <c r="A1664"/>
      <c r="B1664"/>
      <c r="C1664"/>
      <c r="D1664"/>
      <c r="E1664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  <c r="Q1664" s="58"/>
    </row>
    <row r="1665" spans="1:17">
      <c r="A1665"/>
      <c r="B1665"/>
      <c r="C1665"/>
      <c r="D1665"/>
      <c r="E1665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  <c r="Q1665" s="58"/>
    </row>
    <row r="1666" spans="1:17">
      <c r="A1666"/>
      <c r="B1666"/>
      <c r="C1666"/>
      <c r="D1666"/>
      <c r="E1666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  <c r="Q1666" s="58"/>
    </row>
    <row r="1667" spans="1:17">
      <c r="A1667"/>
      <c r="B1667"/>
      <c r="C1667"/>
      <c r="D1667"/>
      <c r="E1667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  <c r="Q1667" s="58"/>
    </row>
    <row r="1668" spans="1:17">
      <c r="A1668"/>
      <c r="B1668"/>
      <c r="C1668"/>
      <c r="D1668"/>
      <c r="E166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  <c r="Q1668" s="58"/>
    </row>
    <row r="1669" spans="1:17">
      <c r="A1669"/>
      <c r="B1669"/>
      <c r="C1669"/>
      <c r="D1669"/>
      <c r="E1669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  <c r="Q1669" s="58"/>
    </row>
    <row r="1670" spans="1:17">
      <c r="A1670"/>
      <c r="B1670"/>
      <c r="C1670"/>
      <c r="D1670"/>
      <c r="E1670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</row>
    <row r="1671" spans="1:17">
      <c r="A1671"/>
      <c r="B1671"/>
      <c r="C1671"/>
      <c r="D1671"/>
      <c r="E1671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  <c r="Q1671" s="58"/>
    </row>
    <row r="1672" spans="1:17">
      <c r="A1672"/>
      <c r="B1672"/>
      <c r="C1672"/>
      <c r="D1672"/>
      <c r="E1672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  <c r="Q1672" s="58"/>
    </row>
    <row r="1673" spans="1:17">
      <c r="A1673"/>
      <c r="B1673"/>
      <c r="C1673"/>
      <c r="D1673"/>
      <c r="E1673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</row>
    <row r="1674" spans="1:17">
      <c r="A1674"/>
      <c r="B1674"/>
      <c r="C1674"/>
      <c r="D1674"/>
      <c r="E1674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  <c r="Q1674" s="58"/>
    </row>
    <row r="1675" spans="1:17">
      <c r="A1675"/>
      <c r="B1675"/>
      <c r="C1675"/>
      <c r="D1675"/>
      <c r="E1675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  <c r="Q1675" s="58"/>
    </row>
    <row r="1676" spans="1:17">
      <c r="A1676"/>
      <c r="B1676"/>
      <c r="C1676"/>
      <c r="D1676"/>
      <c r="E1676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  <c r="Q1676" s="58"/>
    </row>
    <row r="1677" spans="1:17">
      <c r="A1677"/>
      <c r="B1677"/>
      <c r="C1677"/>
      <c r="D1677"/>
      <c r="E1677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  <c r="Q1677" s="58"/>
    </row>
    <row r="1678" spans="1:17">
      <c r="A1678"/>
      <c r="B1678"/>
      <c r="C1678"/>
      <c r="D1678"/>
      <c r="E167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  <c r="Q1678" s="58"/>
    </row>
    <row r="1679" spans="1:17">
      <c r="A1679"/>
      <c r="B1679"/>
      <c r="C1679"/>
      <c r="D1679"/>
      <c r="E1679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  <c r="Q1679" s="58"/>
    </row>
    <row r="1680" spans="1:17">
      <c r="A1680"/>
      <c r="B1680"/>
      <c r="C1680"/>
      <c r="D1680"/>
      <c r="E1680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  <c r="Q1680" s="58"/>
    </row>
    <row r="1681" spans="1:17">
      <c r="A1681"/>
      <c r="B1681"/>
      <c r="C1681"/>
      <c r="D1681"/>
      <c r="E1681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  <c r="Q1681" s="58"/>
    </row>
    <row r="1682" spans="1:17">
      <c r="A1682"/>
      <c r="B1682"/>
      <c r="C1682"/>
      <c r="D1682"/>
      <c r="E1682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</row>
    <row r="1683" spans="1:17">
      <c r="A1683"/>
      <c r="B1683"/>
      <c r="C1683"/>
      <c r="D1683"/>
      <c r="E1683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</row>
    <row r="1684" spans="1:17">
      <c r="A1684"/>
      <c r="B1684"/>
      <c r="C1684"/>
      <c r="D1684"/>
      <c r="E1684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  <c r="Q1684" s="58"/>
    </row>
    <row r="1685" spans="1:17">
      <c r="A1685"/>
      <c r="B1685"/>
      <c r="C1685"/>
      <c r="D1685"/>
      <c r="E1685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  <c r="Q1685" s="58"/>
    </row>
    <row r="1686" spans="1:17">
      <c r="A1686"/>
      <c r="B1686"/>
      <c r="C1686"/>
      <c r="D1686"/>
      <c r="E1686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</row>
    <row r="1687" spans="1:17">
      <c r="A1687"/>
      <c r="B1687"/>
      <c r="C1687"/>
      <c r="D1687"/>
      <c r="E1687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  <c r="Q1687" s="58"/>
    </row>
    <row r="1688" spans="1:17">
      <c r="A1688"/>
      <c r="B1688"/>
      <c r="C1688"/>
      <c r="D1688"/>
      <c r="E168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  <c r="Q1688" s="58"/>
    </row>
    <row r="1689" spans="1:17">
      <c r="A1689"/>
      <c r="B1689"/>
      <c r="C1689"/>
      <c r="D1689"/>
      <c r="E1689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  <c r="Q1689" s="58"/>
    </row>
    <row r="1690" spans="1:17">
      <c r="A1690"/>
      <c r="B1690"/>
      <c r="C1690"/>
      <c r="D1690"/>
      <c r="E1690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  <c r="Q1690" s="58"/>
    </row>
    <row r="1691" spans="1:17">
      <c r="A1691"/>
      <c r="B1691"/>
      <c r="C1691"/>
      <c r="D1691"/>
      <c r="E1691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  <c r="Q1691" s="58"/>
    </row>
    <row r="1692" spans="1:17">
      <c r="A1692"/>
      <c r="B1692"/>
      <c r="C1692"/>
      <c r="D1692"/>
      <c r="E1692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  <c r="Q1692" s="58"/>
    </row>
    <row r="1693" spans="1:17">
      <c r="A1693"/>
      <c r="B1693"/>
      <c r="C1693"/>
      <c r="D1693"/>
      <c r="E1693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  <c r="Q1693" s="58"/>
    </row>
    <row r="1694" spans="1:17">
      <c r="A1694"/>
      <c r="B1694"/>
      <c r="C1694"/>
      <c r="D1694"/>
      <c r="E1694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  <c r="Q1694" s="58"/>
    </row>
    <row r="1695" spans="1:17">
      <c r="A1695"/>
      <c r="B1695"/>
      <c r="C1695"/>
      <c r="D1695"/>
      <c r="E1695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</row>
    <row r="1696" spans="1:17">
      <c r="A1696"/>
      <c r="B1696"/>
      <c r="C1696"/>
      <c r="D1696"/>
      <c r="E1696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</row>
    <row r="1697" spans="1:17">
      <c r="A1697"/>
      <c r="B1697"/>
      <c r="C1697"/>
      <c r="D1697"/>
      <c r="E1697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  <c r="Q1697" s="58"/>
    </row>
    <row r="1698" spans="1:17">
      <c r="A1698"/>
      <c r="B1698"/>
      <c r="C1698"/>
      <c r="D1698"/>
      <c r="E169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  <c r="Q1698" s="58"/>
    </row>
    <row r="1699" spans="1:17">
      <c r="A1699"/>
      <c r="B1699"/>
      <c r="C1699"/>
      <c r="D1699"/>
      <c r="E1699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  <c r="Q1699" s="58"/>
    </row>
    <row r="1700" spans="1:17">
      <c r="A1700"/>
      <c r="B1700"/>
      <c r="C1700"/>
      <c r="D1700"/>
      <c r="E1700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  <c r="Q1700" s="58"/>
    </row>
    <row r="1701" spans="1:17">
      <c r="A1701"/>
      <c r="B1701"/>
      <c r="C1701"/>
      <c r="D1701"/>
      <c r="E1701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  <c r="Q1701" s="58"/>
    </row>
    <row r="1702" spans="1:17">
      <c r="A1702"/>
      <c r="B1702"/>
      <c r="C1702"/>
      <c r="D1702"/>
      <c r="E1702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  <c r="Q1702" s="58"/>
    </row>
    <row r="1703" spans="1:17">
      <c r="A1703"/>
      <c r="B1703"/>
      <c r="C1703"/>
      <c r="D1703"/>
      <c r="E1703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  <c r="Q1703" s="58"/>
    </row>
    <row r="1704" spans="1:17">
      <c r="A1704"/>
      <c r="B1704"/>
      <c r="C1704"/>
      <c r="D1704"/>
      <c r="E1704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  <c r="Q1704" s="58"/>
    </row>
    <row r="1705" spans="1:17">
      <c r="A1705"/>
      <c r="B1705"/>
      <c r="C1705"/>
      <c r="D1705"/>
      <c r="E1705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  <c r="Q1705" s="58"/>
    </row>
    <row r="1706" spans="1:17">
      <c r="A1706"/>
      <c r="B1706"/>
      <c r="C1706"/>
      <c r="D1706"/>
      <c r="E1706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</row>
    <row r="1707" spans="1:17">
      <c r="A1707"/>
      <c r="B1707"/>
      <c r="C1707"/>
      <c r="D1707"/>
      <c r="E1707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  <c r="Q1707" s="58"/>
    </row>
    <row r="1708" spans="1:17">
      <c r="A1708"/>
      <c r="B1708"/>
      <c r="C1708"/>
      <c r="D1708"/>
      <c r="E170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  <c r="Q1708" s="58"/>
    </row>
    <row r="1709" spans="1:17">
      <c r="A1709"/>
      <c r="B1709"/>
      <c r="C1709"/>
      <c r="D1709"/>
      <c r="E1709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  <c r="Q1709" s="58"/>
    </row>
    <row r="1710" spans="1:17">
      <c r="A1710"/>
      <c r="B1710"/>
      <c r="C1710"/>
      <c r="D1710"/>
      <c r="E1710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  <c r="Q1710" s="58"/>
    </row>
    <row r="1711" spans="1:17">
      <c r="A1711"/>
      <c r="B1711"/>
      <c r="C1711"/>
      <c r="D1711"/>
      <c r="E1711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  <c r="Q1711" s="58"/>
    </row>
    <row r="1712" spans="1:17">
      <c r="A1712"/>
      <c r="B1712"/>
      <c r="C1712"/>
      <c r="D1712"/>
      <c r="E1712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  <c r="Q1712" s="58"/>
    </row>
    <row r="1713" spans="1:17">
      <c r="A1713"/>
      <c r="B1713"/>
      <c r="C1713"/>
      <c r="D1713"/>
      <c r="E1713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</row>
    <row r="1714" spans="1:17">
      <c r="A1714"/>
      <c r="B1714"/>
      <c r="C1714"/>
      <c r="D1714"/>
      <c r="E1714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  <c r="Q1714" s="58"/>
    </row>
    <row r="1715" spans="1:17">
      <c r="A1715"/>
      <c r="B1715"/>
      <c r="C1715"/>
      <c r="D1715"/>
      <c r="E1715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  <c r="Q1715" s="58"/>
    </row>
    <row r="1716" spans="1:17">
      <c r="A1716"/>
      <c r="B1716"/>
      <c r="C1716"/>
      <c r="D1716"/>
      <c r="E1716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  <c r="Q1716" s="58"/>
    </row>
    <row r="1717" spans="1:17">
      <c r="A1717"/>
      <c r="B1717"/>
      <c r="C1717"/>
      <c r="D1717"/>
      <c r="E1717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  <c r="Q1717" s="58"/>
    </row>
    <row r="1718" spans="1:17">
      <c r="A1718"/>
      <c r="B1718"/>
      <c r="C1718"/>
      <c r="D1718"/>
      <c r="E171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  <c r="Q1718" s="58"/>
    </row>
    <row r="1719" spans="1:17">
      <c r="A1719"/>
      <c r="B1719"/>
      <c r="C1719"/>
      <c r="D1719"/>
      <c r="E1719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  <c r="Q1719" s="58"/>
    </row>
    <row r="1720" spans="1:17">
      <c r="A1720"/>
      <c r="B1720"/>
      <c r="C1720"/>
      <c r="D1720"/>
      <c r="E1720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  <c r="Q1720" s="58"/>
    </row>
    <row r="1721" spans="1:17">
      <c r="A1721"/>
      <c r="B1721"/>
      <c r="C1721"/>
      <c r="D1721"/>
      <c r="E1721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  <c r="Q1721" s="58"/>
    </row>
    <row r="1722" spans="1:17">
      <c r="A1722"/>
      <c r="B1722"/>
      <c r="C1722"/>
      <c r="D1722"/>
      <c r="E1722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</row>
    <row r="1723" spans="1:17">
      <c r="A1723"/>
      <c r="B1723"/>
      <c r="C1723"/>
      <c r="D1723"/>
      <c r="E1723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</row>
    <row r="1724" spans="1:17">
      <c r="A1724"/>
      <c r="B1724"/>
      <c r="C1724"/>
      <c r="D1724"/>
      <c r="E1724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  <c r="Q1724" s="58"/>
    </row>
    <row r="1725" spans="1:17">
      <c r="A1725"/>
      <c r="B1725"/>
      <c r="C1725"/>
      <c r="D1725"/>
      <c r="E1725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  <c r="Q1725" s="58"/>
    </row>
    <row r="1726" spans="1:17">
      <c r="A1726"/>
      <c r="B1726"/>
      <c r="C1726"/>
      <c r="D1726"/>
      <c r="E1726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  <c r="Q1726" s="58"/>
    </row>
    <row r="1727" spans="1:17">
      <c r="A1727"/>
      <c r="B1727"/>
      <c r="C1727"/>
      <c r="D1727"/>
      <c r="E1727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  <c r="Q1727" s="58"/>
    </row>
    <row r="1728" spans="1:17">
      <c r="A1728"/>
      <c r="B1728"/>
      <c r="C1728"/>
      <c r="D1728"/>
      <c r="E172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  <c r="Q1728" s="58"/>
    </row>
    <row r="1729" spans="1:17">
      <c r="A1729"/>
      <c r="B1729"/>
      <c r="C1729"/>
      <c r="D1729"/>
      <c r="E1729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  <c r="Q1729" s="58"/>
    </row>
    <row r="1730" spans="1:17">
      <c r="A1730"/>
      <c r="B1730"/>
      <c r="C1730"/>
      <c r="D1730"/>
      <c r="E1730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  <c r="Q1730" s="58"/>
    </row>
    <row r="1731" spans="1:17">
      <c r="A1731"/>
      <c r="B1731"/>
      <c r="C1731"/>
      <c r="D1731"/>
      <c r="E1731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</row>
    <row r="1732" spans="1:17">
      <c r="A1732"/>
      <c r="B1732"/>
      <c r="C1732"/>
      <c r="D1732"/>
      <c r="E1732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  <c r="Q1732" s="58"/>
    </row>
    <row r="1733" spans="1:17">
      <c r="A1733"/>
      <c r="B1733"/>
      <c r="C1733"/>
      <c r="D1733"/>
      <c r="E1733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  <c r="Q1733" s="58"/>
    </row>
    <row r="1734" spans="1:17">
      <c r="A1734"/>
      <c r="B1734"/>
      <c r="C1734"/>
      <c r="D1734"/>
      <c r="E1734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  <c r="Q1734" s="58"/>
    </row>
    <row r="1735" spans="1:17">
      <c r="A1735"/>
      <c r="B1735"/>
      <c r="C1735"/>
      <c r="D1735"/>
      <c r="E1735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  <c r="Q1735" s="58"/>
    </row>
    <row r="1736" spans="1:17">
      <c r="A1736"/>
      <c r="B1736"/>
      <c r="C1736"/>
      <c r="D1736"/>
      <c r="E1736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</row>
    <row r="1737" spans="1:17">
      <c r="A1737"/>
      <c r="B1737"/>
      <c r="C1737"/>
      <c r="D1737"/>
      <c r="E1737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</row>
    <row r="1738" spans="1:17">
      <c r="A1738"/>
      <c r="B1738"/>
      <c r="C1738"/>
      <c r="D1738"/>
      <c r="E173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  <c r="Q1738" s="58"/>
    </row>
    <row r="1739" spans="1:17">
      <c r="A1739"/>
      <c r="B1739"/>
      <c r="C1739"/>
      <c r="D1739"/>
      <c r="E1739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  <c r="Q1739" s="58"/>
    </row>
    <row r="1740" spans="1:17">
      <c r="A1740"/>
      <c r="B1740"/>
      <c r="C1740"/>
      <c r="D1740"/>
      <c r="E1740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  <c r="Q1740" s="58"/>
    </row>
    <row r="1741" spans="1:17">
      <c r="A1741"/>
      <c r="B1741"/>
      <c r="C1741"/>
      <c r="D1741"/>
      <c r="E1741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  <c r="Q1741" s="58"/>
    </row>
    <row r="1742" spans="1:17">
      <c r="A1742"/>
      <c r="B1742"/>
      <c r="C1742"/>
      <c r="D1742"/>
      <c r="E1742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  <c r="Q1742" s="58"/>
    </row>
    <row r="1743" spans="1:17">
      <c r="A1743"/>
      <c r="B1743"/>
      <c r="C1743"/>
      <c r="D1743"/>
      <c r="E1743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  <c r="Q1743" s="58"/>
    </row>
    <row r="1744" spans="1:17">
      <c r="A1744"/>
      <c r="B1744"/>
      <c r="C1744"/>
      <c r="D1744"/>
      <c r="E1744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  <c r="Q1744" s="58"/>
    </row>
    <row r="1745" spans="1:17">
      <c r="A1745"/>
      <c r="B1745"/>
      <c r="C1745"/>
      <c r="D1745"/>
      <c r="E1745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  <c r="Q1745" s="58"/>
    </row>
    <row r="1746" spans="1:17">
      <c r="A1746"/>
      <c r="B1746"/>
      <c r="C1746"/>
      <c r="D1746"/>
      <c r="E1746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  <c r="Q1746" s="58"/>
    </row>
    <row r="1747" spans="1:17">
      <c r="A1747"/>
      <c r="B1747"/>
      <c r="C1747"/>
      <c r="D1747"/>
      <c r="E1747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</row>
    <row r="1748" spans="1:17">
      <c r="A1748"/>
      <c r="B1748"/>
      <c r="C1748"/>
      <c r="D1748"/>
      <c r="E174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  <c r="Q1748" s="58"/>
    </row>
    <row r="1749" spans="1:17">
      <c r="A1749"/>
      <c r="B1749"/>
      <c r="C1749"/>
      <c r="D1749"/>
      <c r="E1749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  <c r="Q1749" s="58"/>
    </row>
    <row r="1750" spans="1:17">
      <c r="A1750"/>
      <c r="B1750"/>
      <c r="C1750"/>
      <c r="D1750"/>
      <c r="E1750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  <c r="Q1750" s="58"/>
    </row>
    <row r="1751" spans="1:17">
      <c r="A1751"/>
      <c r="B1751"/>
      <c r="C1751"/>
      <c r="D1751"/>
      <c r="E1751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  <c r="Q1751" s="58"/>
    </row>
    <row r="1752" spans="1:17">
      <c r="A1752"/>
      <c r="B1752"/>
      <c r="C1752"/>
      <c r="D1752"/>
      <c r="E1752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  <c r="Q1752" s="58"/>
    </row>
    <row r="1753" spans="1:17">
      <c r="A1753"/>
      <c r="B1753"/>
      <c r="C1753"/>
      <c r="D1753"/>
      <c r="E1753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  <c r="Q1753" s="58"/>
    </row>
    <row r="1754" spans="1:17">
      <c r="A1754"/>
      <c r="B1754"/>
      <c r="C1754"/>
      <c r="D1754"/>
      <c r="E1754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  <c r="Q1754" s="58"/>
    </row>
    <row r="1755" spans="1:17">
      <c r="A1755"/>
      <c r="B1755"/>
      <c r="C1755"/>
      <c r="D1755"/>
      <c r="E1755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  <c r="Q1755" s="58"/>
    </row>
    <row r="1756" spans="1:17">
      <c r="A1756"/>
      <c r="B1756"/>
      <c r="C1756"/>
      <c r="D1756"/>
      <c r="E1756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</row>
    <row r="1757" spans="1:17">
      <c r="A1757"/>
      <c r="B1757"/>
      <c r="C1757"/>
      <c r="D1757"/>
      <c r="E1757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  <c r="Q1757" s="58"/>
    </row>
    <row r="1758" spans="1:17">
      <c r="A1758"/>
      <c r="B1758"/>
      <c r="C1758"/>
      <c r="D1758"/>
      <c r="E17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  <c r="Q1758" s="58"/>
    </row>
    <row r="1759" spans="1:17">
      <c r="A1759"/>
      <c r="B1759"/>
      <c r="C1759"/>
      <c r="D1759"/>
      <c r="E1759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  <c r="Q1759" s="58"/>
    </row>
    <row r="1760" spans="1:17">
      <c r="A1760"/>
      <c r="B1760"/>
      <c r="C1760"/>
      <c r="D1760"/>
      <c r="E1760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  <c r="Q1760" s="58"/>
    </row>
    <row r="1761" spans="1:17">
      <c r="A1761"/>
      <c r="B1761"/>
      <c r="C1761"/>
      <c r="D1761"/>
      <c r="E1761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  <c r="Q1761" s="58"/>
    </row>
    <row r="1762" spans="1:17">
      <c r="A1762"/>
      <c r="B1762"/>
      <c r="C1762"/>
      <c r="D1762"/>
      <c r="E1762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  <c r="Q1762" s="58"/>
    </row>
    <row r="1763" spans="1:17">
      <c r="A1763"/>
      <c r="B1763"/>
      <c r="C1763"/>
      <c r="D1763"/>
      <c r="E1763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</row>
    <row r="1764" spans="1:17">
      <c r="A1764"/>
      <c r="B1764"/>
      <c r="C1764"/>
      <c r="D1764"/>
      <c r="E1764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</row>
    <row r="1765" spans="1:17">
      <c r="A1765"/>
      <c r="B1765"/>
      <c r="C1765"/>
      <c r="D1765"/>
      <c r="E1765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</row>
    <row r="1766" spans="1:17">
      <c r="A1766"/>
      <c r="B1766"/>
      <c r="C1766"/>
      <c r="D1766"/>
      <c r="E1766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  <c r="Q1766" s="58"/>
    </row>
    <row r="1767" spans="1:17">
      <c r="A1767"/>
      <c r="B1767"/>
      <c r="C1767"/>
      <c r="D1767"/>
      <c r="E1767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</row>
    <row r="1768" spans="1:17">
      <c r="A1768"/>
      <c r="B1768"/>
      <c r="C1768"/>
      <c r="D1768"/>
      <c r="E176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</row>
    <row r="1769" spans="1:17">
      <c r="A1769"/>
      <c r="B1769"/>
      <c r="C1769"/>
      <c r="D1769"/>
      <c r="E1769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</row>
    <row r="1770" spans="1:17">
      <c r="A1770"/>
      <c r="B1770"/>
      <c r="C1770"/>
      <c r="D1770"/>
      <c r="E1770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</row>
    <row r="1771" spans="1:17">
      <c r="A1771"/>
      <c r="B1771"/>
      <c r="C1771"/>
      <c r="D1771"/>
      <c r="E1771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</row>
    <row r="1772" spans="1:17">
      <c r="A1772"/>
      <c r="B1772"/>
      <c r="C1772"/>
      <c r="D1772"/>
      <c r="E1772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  <c r="Q1772" s="58"/>
    </row>
    <row r="1773" spans="1:17">
      <c r="A1773"/>
      <c r="B1773"/>
      <c r="C1773"/>
      <c r="D1773"/>
      <c r="E1773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</row>
    <row r="1774" spans="1:17">
      <c r="A1774"/>
      <c r="B1774"/>
      <c r="C1774"/>
      <c r="D1774"/>
      <c r="E1774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  <c r="Q1774" s="58"/>
    </row>
    <row r="1775" spans="1:17">
      <c r="A1775"/>
      <c r="B1775"/>
      <c r="C1775"/>
      <c r="D1775"/>
      <c r="E1775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  <c r="Q1775" s="58"/>
    </row>
    <row r="1776" spans="1:17">
      <c r="A1776"/>
      <c r="B1776"/>
      <c r="C1776"/>
      <c r="D1776"/>
      <c r="E1776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</row>
    <row r="1777" spans="1:17">
      <c r="A1777"/>
      <c r="B1777"/>
      <c r="C1777"/>
      <c r="D1777"/>
      <c r="E1777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  <c r="Q1777" s="58"/>
    </row>
    <row r="1778" spans="1:17">
      <c r="A1778"/>
      <c r="B1778"/>
      <c r="C1778"/>
      <c r="D1778"/>
      <c r="E177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  <c r="Q1778" s="58"/>
    </row>
    <row r="1779" spans="1:17">
      <c r="A1779"/>
      <c r="B1779"/>
      <c r="C1779"/>
      <c r="D1779"/>
      <c r="E1779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  <c r="Q1779" s="58"/>
    </row>
    <row r="1780" spans="1:17">
      <c r="A1780"/>
      <c r="B1780"/>
      <c r="C1780"/>
      <c r="D1780"/>
      <c r="E1780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  <c r="Q1780" s="58"/>
    </row>
    <row r="1781" spans="1:17">
      <c r="A1781"/>
      <c r="B1781"/>
      <c r="C1781"/>
      <c r="D1781"/>
      <c r="E1781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  <c r="Q1781" s="58"/>
    </row>
    <row r="1782" spans="1:17">
      <c r="A1782"/>
      <c r="B1782"/>
      <c r="C1782"/>
      <c r="D1782"/>
      <c r="E1782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  <c r="Q1782" s="58"/>
    </row>
    <row r="1783" spans="1:17">
      <c r="A1783"/>
      <c r="B1783"/>
      <c r="C1783"/>
      <c r="D1783"/>
      <c r="E1783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  <c r="Q1783" s="58"/>
    </row>
    <row r="1784" spans="1:17">
      <c r="A1784"/>
      <c r="B1784"/>
      <c r="C1784"/>
      <c r="D1784"/>
      <c r="E1784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  <c r="Q1784" s="58"/>
    </row>
    <row r="1785" spans="1:17">
      <c r="A1785"/>
      <c r="B1785"/>
      <c r="C1785"/>
      <c r="D1785"/>
      <c r="E1785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  <c r="Q1785" s="58"/>
    </row>
    <row r="1786" spans="1:17">
      <c r="A1786"/>
      <c r="B1786"/>
      <c r="C1786"/>
      <c r="D1786"/>
      <c r="E1786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  <c r="Q1786" s="58"/>
    </row>
    <row r="1787" spans="1:17">
      <c r="A1787"/>
      <c r="B1787"/>
      <c r="C1787"/>
      <c r="D1787"/>
      <c r="E1787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</row>
    <row r="1788" spans="1:17">
      <c r="A1788"/>
      <c r="B1788"/>
      <c r="C1788"/>
      <c r="D1788"/>
      <c r="E178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  <c r="Q1788" s="58"/>
    </row>
    <row r="1789" spans="1:17">
      <c r="A1789"/>
      <c r="B1789"/>
      <c r="C1789"/>
      <c r="D1789"/>
      <c r="E1789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  <c r="Q1789" s="58"/>
    </row>
    <row r="1790" spans="1:17">
      <c r="A1790"/>
      <c r="B1790"/>
      <c r="C1790"/>
      <c r="D1790"/>
      <c r="E1790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  <c r="Q1790" s="58"/>
    </row>
    <row r="1791" spans="1:17">
      <c r="A1791"/>
      <c r="B1791"/>
      <c r="C1791"/>
      <c r="D1791"/>
      <c r="E1791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  <c r="Q1791" s="58"/>
    </row>
    <row r="1792" spans="1:17">
      <c r="A1792"/>
      <c r="B1792"/>
      <c r="C1792"/>
      <c r="D1792"/>
      <c r="E1792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  <c r="Q1792" s="58"/>
    </row>
    <row r="1793" spans="1:17">
      <c r="A1793"/>
      <c r="B1793"/>
      <c r="C1793"/>
      <c r="D1793"/>
      <c r="E1793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  <c r="Q1793" s="58"/>
    </row>
    <row r="1794" spans="1:17">
      <c r="A1794"/>
      <c r="B1794"/>
      <c r="C1794"/>
      <c r="D1794"/>
      <c r="E1794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  <c r="Q1794" s="58"/>
    </row>
    <row r="1795" spans="1:17">
      <c r="A1795"/>
      <c r="B1795"/>
      <c r="C1795"/>
      <c r="D1795"/>
      <c r="E1795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</row>
    <row r="1796" spans="1:17">
      <c r="A1796"/>
      <c r="B1796"/>
      <c r="C1796"/>
      <c r="D1796"/>
      <c r="E1796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  <c r="Q1796" s="58"/>
    </row>
    <row r="1797" spans="1:17">
      <c r="A1797"/>
      <c r="B1797"/>
      <c r="C1797"/>
      <c r="D1797"/>
      <c r="E1797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  <c r="Q1797" s="58"/>
    </row>
    <row r="1798" spans="1:17">
      <c r="A1798"/>
      <c r="B1798"/>
      <c r="C1798"/>
      <c r="D1798"/>
      <c r="E179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  <c r="Q1798" s="58"/>
    </row>
    <row r="1799" spans="1:17">
      <c r="A1799"/>
      <c r="B1799"/>
      <c r="C1799"/>
      <c r="D1799"/>
      <c r="E1799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  <c r="Q1799" s="58"/>
    </row>
    <row r="1800" spans="1:17">
      <c r="A1800"/>
      <c r="B1800"/>
      <c r="C1800"/>
      <c r="D1800"/>
      <c r="E1800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  <c r="Q1800" s="58"/>
    </row>
    <row r="1801" spans="1:17">
      <c r="A1801"/>
      <c r="B1801"/>
      <c r="C1801"/>
      <c r="D1801"/>
      <c r="E1801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</row>
    <row r="1802" spans="1:17">
      <c r="A1802"/>
      <c r="B1802"/>
      <c r="C1802"/>
      <c r="D1802"/>
      <c r="E1802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</row>
    <row r="1803" spans="1:17">
      <c r="A1803"/>
      <c r="B1803"/>
      <c r="C1803"/>
      <c r="D1803"/>
      <c r="E1803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</row>
    <row r="1804" spans="1:17">
      <c r="A1804"/>
      <c r="B1804"/>
      <c r="C1804"/>
      <c r="D1804"/>
      <c r="E1804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</row>
    <row r="1805" spans="1:17">
      <c r="A1805"/>
      <c r="B1805"/>
      <c r="C1805"/>
      <c r="D1805"/>
      <c r="E1805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</row>
    <row r="1806" spans="1:17">
      <c r="A1806"/>
      <c r="B1806"/>
      <c r="C1806"/>
      <c r="D1806"/>
      <c r="E1806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</row>
    <row r="1807" spans="1:17">
      <c r="A1807"/>
      <c r="B1807"/>
      <c r="C1807"/>
      <c r="D1807"/>
      <c r="E1807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</row>
    <row r="1808" spans="1:17">
      <c r="A1808"/>
      <c r="B1808"/>
      <c r="C1808"/>
      <c r="D1808"/>
      <c r="E180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</row>
    <row r="1809" spans="1:17">
      <c r="A1809"/>
      <c r="B1809"/>
      <c r="C1809"/>
      <c r="D1809"/>
      <c r="E1809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</row>
    <row r="1810" spans="1:17">
      <c r="A1810"/>
      <c r="B1810"/>
      <c r="C1810"/>
      <c r="D1810"/>
      <c r="E1810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</row>
    <row r="1811" spans="1:17">
      <c r="A1811"/>
      <c r="B1811"/>
      <c r="C1811"/>
      <c r="D1811"/>
      <c r="E1811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</row>
    <row r="1812" spans="1:17">
      <c r="A1812"/>
      <c r="B1812"/>
      <c r="C1812"/>
      <c r="D1812"/>
      <c r="E1812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</row>
    <row r="1813" spans="1:17">
      <c r="A1813"/>
      <c r="B1813"/>
      <c r="C1813"/>
      <c r="D1813"/>
      <c r="E1813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</row>
    <row r="1814" spans="1:17">
      <c r="A1814"/>
      <c r="B1814"/>
      <c r="C1814"/>
      <c r="D1814"/>
      <c r="E1814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</row>
    <row r="1815" spans="1:17">
      <c r="A1815"/>
      <c r="B1815"/>
      <c r="C1815"/>
      <c r="D1815"/>
      <c r="E1815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</row>
    <row r="1816" spans="1:17">
      <c r="A1816"/>
      <c r="B1816"/>
      <c r="C1816"/>
      <c r="D1816"/>
      <c r="E1816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</row>
    <row r="1817" spans="1:17">
      <c r="A1817"/>
      <c r="B1817"/>
      <c r="C1817"/>
      <c r="D1817"/>
      <c r="E1817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</row>
    <row r="1818" spans="1:17">
      <c r="A1818"/>
      <c r="B1818"/>
      <c r="C1818"/>
      <c r="D1818"/>
      <c r="E181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</row>
    <row r="1819" spans="1:17">
      <c r="A1819"/>
      <c r="B1819"/>
      <c r="C1819"/>
      <c r="D1819"/>
      <c r="E1819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</row>
    <row r="1820" spans="1:17">
      <c r="A1820"/>
      <c r="B1820"/>
      <c r="C1820"/>
      <c r="D1820"/>
      <c r="E1820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</row>
    <row r="1821" spans="1:17">
      <c r="A1821"/>
      <c r="B1821"/>
      <c r="C1821"/>
      <c r="D1821"/>
      <c r="E1821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</row>
    <row r="1822" spans="1:17">
      <c r="A1822"/>
      <c r="B1822"/>
      <c r="C1822"/>
      <c r="D1822"/>
      <c r="E1822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</row>
    <row r="1823" spans="1:17">
      <c r="A1823"/>
      <c r="B1823"/>
      <c r="C1823"/>
      <c r="D1823"/>
      <c r="E1823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</row>
    <row r="1824" spans="1:17">
      <c r="A1824"/>
      <c r="B1824"/>
      <c r="C1824"/>
      <c r="D1824"/>
      <c r="E1824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</row>
    <row r="1825" spans="1:17">
      <c r="A1825"/>
      <c r="B1825"/>
      <c r="C1825"/>
      <c r="D1825"/>
      <c r="E1825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</row>
    <row r="1826" spans="1:17">
      <c r="A1826"/>
      <c r="B1826"/>
      <c r="C1826"/>
      <c r="D1826"/>
      <c r="E1826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</row>
    <row r="1827" spans="1:17">
      <c r="A1827"/>
      <c r="B1827"/>
      <c r="C1827"/>
      <c r="D1827"/>
      <c r="E1827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</row>
    <row r="1828" spans="1:17">
      <c r="A1828"/>
      <c r="B1828"/>
      <c r="C1828"/>
      <c r="D1828"/>
      <c r="E182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</row>
    <row r="1829" spans="1:17">
      <c r="A1829"/>
      <c r="B1829"/>
      <c r="C1829"/>
      <c r="D1829"/>
      <c r="E1829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</row>
    <row r="1830" spans="1:17">
      <c r="A1830"/>
      <c r="B1830"/>
      <c r="C1830"/>
      <c r="D1830"/>
      <c r="E1830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</row>
    <row r="1831" spans="1:17">
      <c r="A1831"/>
      <c r="B1831"/>
      <c r="C1831"/>
      <c r="D1831"/>
      <c r="E1831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</row>
    <row r="1832" spans="1:17">
      <c r="A1832"/>
      <c r="B1832"/>
      <c r="C1832"/>
      <c r="D1832"/>
      <c r="E1832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</row>
    <row r="1833" spans="1:17">
      <c r="A1833"/>
      <c r="B1833"/>
      <c r="C1833"/>
      <c r="D1833"/>
      <c r="E1833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</row>
    <row r="1834" spans="1:17">
      <c r="A1834"/>
      <c r="B1834"/>
      <c r="C1834"/>
      <c r="D1834"/>
      <c r="E1834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</row>
    <row r="1835" spans="1:17">
      <c r="A1835"/>
      <c r="B1835"/>
      <c r="C1835"/>
      <c r="D1835"/>
      <c r="E1835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</row>
    <row r="1836" spans="1:17">
      <c r="A1836"/>
      <c r="B1836"/>
      <c r="C1836"/>
      <c r="D1836"/>
      <c r="E1836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</row>
    <row r="1837" spans="1:17">
      <c r="A1837"/>
      <c r="B1837"/>
      <c r="C1837"/>
      <c r="D1837"/>
      <c r="E1837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  <c r="Q1837" s="58"/>
    </row>
    <row r="1838" spans="1:17">
      <c r="A1838"/>
      <c r="B1838"/>
      <c r="C1838"/>
      <c r="D1838"/>
      <c r="E183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  <c r="Q1838" s="58"/>
    </row>
    <row r="1839" spans="1:17">
      <c r="A1839"/>
      <c r="B1839"/>
      <c r="C1839"/>
      <c r="D1839"/>
      <c r="E1839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  <c r="Q1839" s="58"/>
    </row>
    <row r="1840" spans="1:17">
      <c r="A1840"/>
      <c r="B1840"/>
      <c r="C1840"/>
      <c r="D1840"/>
      <c r="E1840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  <c r="Q1840" s="58"/>
    </row>
    <row r="1841" spans="1:17">
      <c r="A1841"/>
      <c r="B1841"/>
      <c r="C1841"/>
      <c r="D1841"/>
      <c r="E1841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  <c r="Q1841" s="58"/>
    </row>
    <row r="1842" spans="1:17">
      <c r="A1842"/>
      <c r="B1842"/>
      <c r="C1842"/>
      <c r="D1842"/>
      <c r="E1842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  <c r="Q1842" s="58"/>
    </row>
    <row r="1843" spans="1:17">
      <c r="A1843"/>
      <c r="B1843"/>
      <c r="C1843"/>
      <c r="D1843"/>
      <c r="E1843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  <c r="Q1843" s="58"/>
    </row>
    <row r="1844" spans="1:17">
      <c r="A1844"/>
      <c r="B1844"/>
      <c r="C1844"/>
      <c r="D1844"/>
      <c r="E1844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  <c r="Q1844" s="58"/>
    </row>
    <row r="1845" spans="1:17">
      <c r="A1845"/>
      <c r="B1845"/>
      <c r="C1845"/>
      <c r="D1845"/>
      <c r="E1845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  <c r="Q1845" s="58"/>
    </row>
    <row r="1846" spans="1:17">
      <c r="A1846"/>
      <c r="B1846"/>
      <c r="C1846"/>
      <c r="D1846"/>
      <c r="E1846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  <c r="Q1846" s="58"/>
    </row>
    <row r="1847" spans="1:17">
      <c r="A1847"/>
      <c r="B1847"/>
      <c r="C1847"/>
      <c r="D1847"/>
      <c r="E1847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  <c r="Q1847" s="58"/>
    </row>
    <row r="1848" spans="1:17">
      <c r="A1848"/>
      <c r="B1848"/>
      <c r="C1848"/>
      <c r="D1848"/>
      <c r="E184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  <c r="Q1848" s="58"/>
    </row>
    <row r="1849" spans="1:17">
      <c r="A1849"/>
      <c r="B1849"/>
      <c r="C1849"/>
      <c r="D1849"/>
      <c r="E1849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  <c r="Q1849" s="58"/>
    </row>
    <row r="1850" spans="1:17">
      <c r="A1850"/>
      <c r="B1850"/>
      <c r="C1850"/>
      <c r="D1850"/>
      <c r="E1850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  <c r="Q1850" s="58"/>
    </row>
    <row r="1851" spans="1:17">
      <c r="A1851"/>
      <c r="B1851"/>
      <c r="C1851"/>
      <c r="D1851"/>
      <c r="E1851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  <c r="Q1851" s="58"/>
    </row>
    <row r="1852" spans="1:17">
      <c r="A1852"/>
      <c r="B1852"/>
      <c r="C1852"/>
      <c r="D1852"/>
      <c r="E1852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  <c r="Q1852" s="58"/>
    </row>
    <row r="1853" spans="1:17">
      <c r="A1853"/>
      <c r="B1853"/>
      <c r="C1853"/>
      <c r="D1853"/>
      <c r="E1853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  <c r="Q1853" s="58"/>
    </row>
    <row r="1854" spans="1:17">
      <c r="A1854"/>
      <c r="B1854"/>
      <c r="C1854"/>
      <c r="D1854"/>
      <c r="E1854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  <c r="Q1854" s="58"/>
    </row>
    <row r="1855" spans="1:17">
      <c r="A1855"/>
      <c r="B1855"/>
      <c r="C1855"/>
      <c r="D1855"/>
      <c r="E1855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  <c r="Q1855" s="58"/>
    </row>
    <row r="1856" spans="1:17">
      <c r="A1856"/>
      <c r="B1856"/>
      <c r="C1856"/>
      <c r="D1856"/>
      <c r="E1856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  <c r="Q1856" s="58"/>
    </row>
    <row r="1857" spans="1:17">
      <c r="A1857"/>
      <c r="B1857"/>
      <c r="C1857"/>
      <c r="D1857"/>
      <c r="E1857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  <c r="Q1857" s="58"/>
    </row>
    <row r="1858" spans="1:17">
      <c r="A1858"/>
      <c r="B1858"/>
      <c r="C1858"/>
      <c r="D1858"/>
      <c r="E18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  <c r="Q1858" s="58"/>
    </row>
    <row r="1859" spans="1:17">
      <c r="A1859"/>
      <c r="B1859"/>
      <c r="C1859"/>
      <c r="D1859"/>
      <c r="E1859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</row>
    <row r="1860" spans="1:17">
      <c r="A1860"/>
      <c r="B1860"/>
      <c r="C1860"/>
      <c r="D1860"/>
      <c r="E1860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  <c r="Q1860" s="58"/>
    </row>
    <row r="1861" spans="1:17">
      <c r="A1861"/>
      <c r="B1861"/>
      <c r="C1861"/>
      <c r="D1861"/>
      <c r="E1861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  <c r="Q1861" s="58"/>
    </row>
    <row r="1862" spans="1:17">
      <c r="A1862"/>
      <c r="B1862"/>
      <c r="C1862"/>
      <c r="D1862"/>
      <c r="E1862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  <c r="Q1862" s="58"/>
    </row>
    <row r="1863" spans="1:17">
      <c r="A1863"/>
      <c r="B1863"/>
      <c r="C1863"/>
      <c r="D1863"/>
      <c r="E1863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  <c r="Q1863" s="58"/>
    </row>
    <row r="1864" spans="1:17">
      <c r="A1864"/>
      <c r="B1864"/>
      <c r="C1864"/>
      <c r="D1864"/>
      <c r="E1864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  <c r="Q1864" s="58"/>
    </row>
    <row r="1865" spans="1:17">
      <c r="A1865"/>
      <c r="B1865"/>
      <c r="C1865"/>
      <c r="D1865"/>
      <c r="E1865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  <c r="Q1865" s="58"/>
    </row>
    <row r="1866" spans="1:17">
      <c r="A1866"/>
      <c r="B1866"/>
      <c r="C1866"/>
      <c r="D1866"/>
      <c r="E1866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  <c r="Q1866" s="58"/>
    </row>
    <row r="1867" spans="1:17">
      <c r="A1867"/>
      <c r="B1867"/>
      <c r="C1867"/>
      <c r="D1867"/>
      <c r="E1867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  <c r="Q1867" s="58"/>
    </row>
    <row r="1868" spans="1:17">
      <c r="A1868"/>
      <c r="B1868"/>
      <c r="C1868"/>
      <c r="D1868"/>
      <c r="E186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  <c r="Q1868" s="58"/>
    </row>
    <row r="1869" spans="1:17">
      <c r="A1869"/>
      <c r="B1869"/>
      <c r="C1869"/>
      <c r="D1869"/>
      <c r="E1869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</row>
    <row r="1870" spans="1:17">
      <c r="A1870"/>
      <c r="B1870"/>
      <c r="C1870"/>
      <c r="D1870"/>
      <c r="E1870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  <c r="Q1870" s="58"/>
    </row>
    <row r="1871" spans="1:17">
      <c r="A1871"/>
      <c r="B1871"/>
      <c r="C1871"/>
      <c r="D1871"/>
      <c r="E1871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  <c r="Q1871" s="58"/>
    </row>
    <row r="1872" spans="1:17">
      <c r="A1872"/>
      <c r="B1872"/>
      <c r="C1872"/>
      <c r="D1872"/>
      <c r="E1872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</row>
    <row r="1873" spans="1:17">
      <c r="A1873"/>
      <c r="B1873"/>
      <c r="C1873"/>
      <c r="D1873"/>
      <c r="E1873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</row>
    <row r="1874" spans="1:17">
      <c r="A1874"/>
      <c r="B1874"/>
      <c r="C1874"/>
      <c r="D1874"/>
      <c r="E1874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</row>
    <row r="1875" spans="1:17">
      <c r="A1875"/>
      <c r="B1875"/>
      <c r="C1875"/>
      <c r="D1875"/>
      <c r="E1875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</row>
    <row r="1876" spans="1:17">
      <c r="A1876"/>
      <c r="B1876"/>
      <c r="C1876"/>
      <c r="D1876"/>
      <c r="E1876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</row>
    <row r="1877" spans="1:17">
      <c r="A1877"/>
      <c r="B1877"/>
      <c r="C1877"/>
      <c r="D1877"/>
      <c r="E1877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</row>
    <row r="1878" spans="1:17">
      <c r="A1878"/>
      <c r="B1878"/>
      <c r="C1878"/>
      <c r="D1878"/>
      <c r="E187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</row>
    <row r="1879" spans="1:17">
      <c r="A1879"/>
      <c r="B1879"/>
      <c r="C1879"/>
      <c r="D1879"/>
      <c r="E1879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</row>
    <row r="1880" spans="1:17">
      <c r="A1880"/>
      <c r="B1880"/>
      <c r="C1880"/>
      <c r="D1880"/>
      <c r="E1880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</row>
    <row r="1881" spans="1:17">
      <c r="A1881"/>
      <c r="B1881"/>
      <c r="C1881"/>
      <c r="D1881"/>
      <c r="E1881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</row>
    <row r="1882" spans="1:17">
      <c r="A1882"/>
      <c r="B1882"/>
      <c r="C1882"/>
      <c r="D1882"/>
      <c r="E1882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</row>
    <row r="1883" spans="1:17">
      <c r="A1883"/>
      <c r="B1883"/>
      <c r="C1883"/>
      <c r="D1883"/>
      <c r="E1883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</row>
    <row r="1884" spans="1:17">
      <c r="A1884"/>
      <c r="B1884"/>
      <c r="C1884"/>
      <c r="D1884"/>
      <c r="E1884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</row>
    <row r="1885" spans="1:17">
      <c r="A1885"/>
      <c r="B1885"/>
      <c r="C1885"/>
      <c r="D1885"/>
      <c r="E1885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</row>
    <row r="1886" spans="1:17">
      <c r="A1886"/>
      <c r="B1886"/>
      <c r="C1886"/>
      <c r="D1886"/>
      <c r="E1886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</row>
    <row r="1887" spans="1:17">
      <c r="A1887"/>
      <c r="B1887"/>
      <c r="C1887"/>
      <c r="D1887"/>
      <c r="E1887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</row>
    <row r="1888" spans="1:17">
      <c r="A1888"/>
      <c r="B1888"/>
      <c r="C1888"/>
      <c r="D1888"/>
      <c r="E188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</row>
    <row r="1889" spans="1:17">
      <c r="A1889"/>
      <c r="B1889"/>
      <c r="C1889"/>
      <c r="D1889"/>
      <c r="E1889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</row>
    <row r="1890" spans="1:17">
      <c r="A1890"/>
      <c r="B1890"/>
      <c r="C1890"/>
      <c r="D1890"/>
      <c r="E1890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</row>
    <row r="1891" spans="1:17">
      <c r="A1891"/>
      <c r="B1891"/>
      <c r="C1891"/>
      <c r="D1891"/>
      <c r="E1891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</row>
    <row r="1892" spans="1:17">
      <c r="A1892"/>
      <c r="B1892"/>
      <c r="C1892"/>
      <c r="D1892"/>
      <c r="E1892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</row>
    <row r="1893" spans="1:17">
      <c r="A1893"/>
      <c r="B1893"/>
      <c r="C1893"/>
      <c r="D1893"/>
      <c r="E1893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</row>
    <row r="1894" spans="1:17">
      <c r="A1894"/>
      <c r="B1894"/>
      <c r="C1894"/>
      <c r="D1894"/>
      <c r="E1894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</row>
    <row r="1895" spans="1:17">
      <c r="A1895"/>
      <c r="B1895"/>
      <c r="C1895"/>
      <c r="D1895"/>
      <c r="E1895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</row>
    <row r="1896" spans="1:17">
      <c r="A1896"/>
      <c r="B1896"/>
      <c r="C1896"/>
      <c r="D1896"/>
      <c r="E1896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</row>
    <row r="1897" spans="1:17">
      <c r="A1897"/>
      <c r="B1897"/>
      <c r="C1897"/>
      <c r="D1897"/>
      <c r="E1897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</row>
    <row r="1898" spans="1:17">
      <c r="A1898"/>
      <c r="B1898"/>
      <c r="C1898"/>
      <c r="D1898"/>
      <c r="E189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</row>
    <row r="1899" spans="1:17">
      <c r="A1899"/>
      <c r="B1899"/>
      <c r="C1899"/>
      <c r="D1899"/>
      <c r="E1899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</row>
    <row r="1900" spans="1:17">
      <c r="A1900"/>
      <c r="B1900"/>
      <c r="C1900"/>
      <c r="D1900"/>
      <c r="E1900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</row>
    <row r="1901" spans="1:17">
      <c r="A1901"/>
      <c r="B1901"/>
      <c r="C1901"/>
      <c r="D1901"/>
      <c r="E1901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</row>
    <row r="1902" spans="1:17">
      <c r="A1902"/>
      <c r="B1902"/>
      <c r="C1902"/>
      <c r="D1902"/>
      <c r="E1902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</row>
    <row r="1903" spans="1:17">
      <c r="A1903"/>
      <c r="B1903"/>
      <c r="C1903"/>
      <c r="D1903"/>
      <c r="E1903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</row>
    <row r="1904" spans="1:17">
      <c r="A1904"/>
      <c r="B1904"/>
      <c r="C1904"/>
      <c r="D1904"/>
      <c r="E1904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</row>
    <row r="1905" spans="1:17">
      <c r="A1905"/>
      <c r="B1905"/>
      <c r="C1905"/>
      <c r="D1905"/>
      <c r="E1905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</row>
    <row r="1906" spans="1:17">
      <c r="A1906"/>
      <c r="B1906"/>
      <c r="C1906"/>
      <c r="D1906"/>
      <c r="E1906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</row>
    <row r="1907" spans="1:17">
      <c r="A1907"/>
      <c r="B1907"/>
      <c r="C1907"/>
      <c r="D1907"/>
      <c r="E1907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</row>
    <row r="1908" spans="1:17">
      <c r="A1908"/>
      <c r="B1908"/>
      <c r="C1908"/>
      <c r="D1908"/>
      <c r="E190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</row>
    <row r="1909" spans="1:17">
      <c r="A1909"/>
      <c r="B1909"/>
      <c r="C1909"/>
      <c r="D1909"/>
      <c r="E1909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</row>
    <row r="1910" spans="1:17">
      <c r="A1910"/>
      <c r="B1910"/>
      <c r="C1910"/>
      <c r="D1910"/>
      <c r="E1910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</row>
    <row r="1911" spans="1:17">
      <c r="A1911"/>
      <c r="B1911"/>
      <c r="C1911"/>
      <c r="D1911"/>
      <c r="E1911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</row>
    <row r="1912" spans="1:17">
      <c r="A1912"/>
      <c r="B1912"/>
      <c r="C1912"/>
      <c r="D1912"/>
      <c r="E1912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</row>
    <row r="1913" spans="1:17">
      <c r="A1913"/>
      <c r="B1913"/>
      <c r="C1913"/>
      <c r="D1913"/>
      <c r="E1913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</row>
    <row r="1914" spans="1:17">
      <c r="A1914"/>
      <c r="B1914"/>
      <c r="C1914"/>
      <c r="D1914"/>
      <c r="E1914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</row>
    <row r="1915" spans="1:17">
      <c r="A1915"/>
      <c r="B1915"/>
      <c r="C1915"/>
      <c r="D1915"/>
      <c r="E1915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</row>
    <row r="1916" spans="1:17">
      <c r="A1916"/>
      <c r="B1916"/>
      <c r="C1916"/>
      <c r="D1916"/>
      <c r="E1916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</row>
    <row r="1917" spans="1:17">
      <c r="A1917"/>
      <c r="B1917"/>
      <c r="C1917"/>
      <c r="D1917"/>
      <c r="E1917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</row>
    <row r="1918" spans="1:17">
      <c r="A1918"/>
      <c r="B1918"/>
      <c r="C1918"/>
      <c r="D1918"/>
      <c r="E191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</row>
    <row r="1919" spans="1:17">
      <c r="A1919"/>
      <c r="B1919"/>
      <c r="C1919"/>
      <c r="D1919"/>
      <c r="E1919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</row>
    <row r="1920" spans="1:17">
      <c r="A1920"/>
      <c r="B1920"/>
      <c r="C1920"/>
      <c r="D1920"/>
      <c r="E1920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</row>
    <row r="1921" spans="1:17">
      <c r="A1921"/>
      <c r="B1921"/>
      <c r="C1921"/>
      <c r="D1921"/>
      <c r="E1921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</row>
    <row r="1922" spans="1:17">
      <c r="A1922"/>
      <c r="B1922"/>
      <c r="C1922"/>
      <c r="D1922"/>
      <c r="E1922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</row>
    <row r="1923" spans="1:17">
      <c r="A1923"/>
      <c r="B1923"/>
      <c r="C1923"/>
      <c r="D1923"/>
      <c r="E1923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</row>
    <row r="1924" spans="1:17">
      <c r="A1924"/>
      <c r="B1924"/>
      <c r="C1924"/>
      <c r="D1924"/>
      <c r="E1924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</row>
    <row r="1925" spans="1:17">
      <c r="A1925"/>
      <c r="B1925"/>
      <c r="C1925"/>
      <c r="D1925"/>
      <c r="E1925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</row>
    <row r="1926" spans="1:17">
      <c r="A1926"/>
      <c r="B1926"/>
      <c r="C1926"/>
      <c r="D1926"/>
      <c r="E1926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</row>
    <row r="1927" spans="1:17">
      <c r="A1927"/>
      <c r="B1927"/>
      <c r="C1927"/>
      <c r="D1927"/>
      <c r="E1927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</row>
    <row r="1928" spans="1:17">
      <c r="A1928"/>
      <c r="B1928"/>
      <c r="C1928"/>
      <c r="D1928"/>
      <c r="E192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</row>
    <row r="1929" spans="1:17">
      <c r="A1929"/>
      <c r="B1929"/>
      <c r="C1929"/>
      <c r="D1929"/>
      <c r="E1929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</row>
    <row r="1930" spans="1:17">
      <c r="A1930"/>
      <c r="B1930"/>
      <c r="C1930"/>
      <c r="D1930"/>
      <c r="E1930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</row>
    <row r="1931" spans="1:17">
      <c r="A1931"/>
      <c r="B1931"/>
      <c r="C1931"/>
      <c r="D1931"/>
      <c r="E1931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</row>
    <row r="1932" spans="1:17">
      <c r="A1932"/>
      <c r="B1932"/>
      <c r="C1932"/>
      <c r="D1932"/>
      <c r="E1932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</row>
    <row r="1933" spans="1:17">
      <c r="A1933"/>
      <c r="B1933"/>
      <c r="C1933"/>
      <c r="D1933"/>
      <c r="E1933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</row>
    <row r="1934" spans="1:17">
      <c r="A1934"/>
      <c r="B1934"/>
      <c r="C1934"/>
      <c r="D1934"/>
      <c r="E1934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</row>
    <row r="1935" spans="1:17">
      <c r="A1935"/>
      <c r="B1935"/>
      <c r="C1935"/>
      <c r="D1935"/>
      <c r="E1935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</row>
    <row r="1936" spans="1:17">
      <c r="A1936"/>
      <c r="B1936"/>
      <c r="C1936"/>
      <c r="D1936"/>
      <c r="E1936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</row>
    <row r="1937" spans="1:17">
      <c r="A1937"/>
      <c r="B1937"/>
      <c r="C1937"/>
      <c r="D1937"/>
      <c r="E1937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</row>
    <row r="1938" spans="1:17">
      <c r="A1938"/>
      <c r="B1938"/>
      <c r="C1938"/>
      <c r="D1938"/>
      <c r="E193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</row>
    <row r="1939" spans="1:17">
      <c r="A1939"/>
      <c r="B1939"/>
      <c r="C1939"/>
      <c r="D1939"/>
      <c r="E1939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</row>
    <row r="1940" spans="1:17">
      <c r="A1940"/>
      <c r="B1940"/>
      <c r="C1940"/>
      <c r="D1940"/>
      <c r="E1940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</row>
    <row r="1941" spans="1:17">
      <c r="A1941"/>
      <c r="B1941"/>
      <c r="C1941"/>
      <c r="D1941"/>
      <c r="E1941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</row>
    <row r="1942" spans="1:17">
      <c r="A1942"/>
      <c r="B1942"/>
      <c r="C1942"/>
      <c r="D1942"/>
      <c r="E1942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</row>
    <row r="1943" spans="1:17">
      <c r="A1943"/>
      <c r="B1943"/>
      <c r="C1943"/>
      <c r="D1943"/>
      <c r="E1943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</row>
    <row r="1944" spans="1:17">
      <c r="A1944"/>
      <c r="B1944"/>
      <c r="C1944"/>
      <c r="D1944"/>
      <c r="E1944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</row>
    <row r="1945" spans="1:17">
      <c r="A1945"/>
      <c r="B1945"/>
      <c r="C1945"/>
      <c r="D1945"/>
      <c r="E1945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</row>
    <row r="1946" spans="1:17">
      <c r="A1946"/>
      <c r="B1946"/>
      <c r="C1946"/>
      <c r="D1946"/>
      <c r="E1946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</row>
    <row r="1947" spans="1:17">
      <c r="A1947"/>
      <c r="B1947"/>
      <c r="C1947"/>
      <c r="D1947"/>
      <c r="E1947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</row>
    <row r="1948" spans="1:17">
      <c r="A1948"/>
      <c r="B1948"/>
      <c r="C1948"/>
      <c r="D1948"/>
      <c r="E194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</row>
    <row r="1949" spans="1:17">
      <c r="A1949"/>
      <c r="B1949"/>
      <c r="C1949"/>
      <c r="D1949"/>
      <c r="E1949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</row>
    <row r="1950" spans="1:17">
      <c r="A1950"/>
      <c r="B1950"/>
      <c r="C1950"/>
      <c r="D1950"/>
      <c r="E1950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</row>
    <row r="1951" spans="1:17">
      <c r="A1951"/>
      <c r="B1951"/>
      <c r="C1951"/>
      <c r="D1951"/>
      <c r="E1951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</row>
    <row r="1952" spans="1:17">
      <c r="A1952"/>
      <c r="B1952"/>
      <c r="C1952"/>
      <c r="D1952"/>
      <c r="E1952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</row>
    <row r="1953" spans="1:17">
      <c r="A1953"/>
      <c r="B1953"/>
      <c r="C1953"/>
      <c r="D1953"/>
      <c r="E1953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</row>
    <row r="1954" spans="1:17">
      <c r="A1954"/>
      <c r="B1954"/>
      <c r="C1954"/>
      <c r="D1954"/>
      <c r="E1954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</row>
    <row r="1955" spans="1:17">
      <c r="A1955"/>
      <c r="B1955"/>
      <c r="C1955"/>
      <c r="D1955"/>
      <c r="E1955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</row>
    <row r="1956" spans="1:17">
      <c r="A1956"/>
      <c r="B1956"/>
      <c r="C1956"/>
      <c r="D1956"/>
      <c r="E1956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</row>
    <row r="1957" spans="1:17">
      <c r="A1957"/>
      <c r="B1957"/>
      <c r="C1957"/>
      <c r="D1957"/>
      <c r="E1957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</row>
    <row r="1958" spans="1:17">
      <c r="A1958"/>
      <c r="B1958"/>
      <c r="C1958"/>
      <c r="D1958"/>
      <c r="E19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</row>
    <row r="1959" spans="1:17">
      <c r="A1959"/>
      <c r="B1959"/>
      <c r="C1959"/>
      <c r="D1959"/>
      <c r="E1959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</row>
    <row r="1960" spans="1:17">
      <c r="A1960"/>
      <c r="B1960"/>
      <c r="C1960"/>
      <c r="D1960"/>
      <c r="E1960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</row>
    <row r="1961" spans="1:17">
      <c r="A1961"/>
      <c r="B1961"/>
      <c r="C1961"/>
      <c r="D1961"/>
      <c r="E1961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</row>
    <row r="1962" spans="1:17">
      <c r="A1962"/>
      <c r="B1962"/>
      <c r="C1962"/>
      <c r="D1962"/>
      <c r="E1962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</row>
    <row r="1963" spans="1:17">
      <c r="A1963"/>
      <c r="B1963"/>
      <c r="C1963"/>
      <c r="D1963"/>
      <c r="E1963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</row>
    <row r="1964" spans="1:17">
      <c r="A1964"/>
      <c r="B1964"/>
      <c r="C1964"/>
      <c r="D1964"/>
      <c r="E1964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</row>
    <row r="1965" spans="1:17">
      <c r="A1965"/>
      <c r="B1965"/>
      <c r="C1965"/>
      <c r="D1965"/>
      <c r="E1965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</row>
    <row r="1966" spans="1:17">
      <c r="A1966"/>
      <c r="B1966"/>
      <c r="C1966"/>
      <c r="D1966"/>
      <c r="E1966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</row>
    <row r="1967" spans="1:17">
      <c r="A1967"/>
      <c r="B1967"/>
      <c r="C1967"/>
      <c r="D1967"/>
      <c r="E1967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</row>
    <row r="1968" spans="1:17">
      <c r="A1968"/>
      <c r="B1968"/>
      <c r="C1968"/>
      <c r="D1968"/>
      <c r="E196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</row>
    <row r="1969" spans="1:17">
      <c r="A1969"/>
      <c r="B1969"/>
      <c r="C1969"/>
      <c r="D1969"/>
      <c r="E1969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</row>
    <row r="1970" spans="1:17">
      <c r="A1970"/>
      <c r="B1970"/>
      <c r="C1970"/>
      <c r="D1970"/>
      <c r="E1970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</row>
    <row r="1971" spans="1:17">
      <c r="A1971"/>
      <c r="B1971"/>
      <c r="C1971"/>
      <c r="D1971"/>
      <c r="E1971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</row>
    <row r="1972" spans="1:17">
      <c r="A1972"/>
      <c r="B1972"/>
      <c r="C1972"/>
      <c r="D1972"/>
      <c r="E1972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</row>
    <row r="1973" spans="1:17">
      <c r="A1973"/>
      <c r="B1973"/>
      <c r="C1973"/>
      <c r="D1973"/>
      <c r="E1973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</row>
    <row r="1974" spans="1:17">
      <c r="A1974"/>
      <c r="B1974"/>
      <c r="C1974"/>
      <c r="D1974"/>
      <c r="E1974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</row>
    <row r="1975" spans="1:17">
      <c r="A1975"/>
      <c r="B1975"/>
      <c r="C1975"/>
      <c r="D1975"/>
      <c r="E1975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</row>
    <row r="1976" spans="1:17">
      <c r="A1976"/>
      <c r="B1976"/>
      <c r="C1976"/>
      <c r="D1976"/>
      <c r="E1976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</row>
    <row r="1977" spans="1:17">
      <c r="A1977"/>
      <c r="B1977"/>
      <c r="C1977"/>
      <c r="D1977"/>
      <c r="E1977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</row>
    <row r="1978" spans="1:17">
      <c r="A1978"/>
      <c r="B1978"/>
      <c r="C1978"/>
      <c r="D1978"/>
      <c r="E197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</row>
    <row r="1979" spans="1:17">
      <c r="A1979"/>
      <c r="B1979"/>
      <c r="C1979"/>
      <c r="D1979"/>
      <c r="E1979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</row>
    <row r="1980" spans="1:17">
      <c r="A1980"/>
      <c r="B1980"/>
      <c r="C1980"/>
      <c r="D1980"/>
      <c r="E1980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</row>
    <row r="1981" spans="1:17">
      <c r="A1981"/>
      <c r="B1981"/>
      <c r="C1981"/>
      <c r="D1981"/>
      <c r="E1981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</row>
    <row r="1982" spans="1:17">
      <c r="A1982"/>
      <c r="B1982"/>
      <c r="C1982"/>
      <c r="D1982"/>
      <c r="E1982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</row>
    <row r="1983" spans="1:17">
      <c r="A1983"/>
      <c r="B1983"/>
      <c r="C1983"/>
      <c r="D1983"/>
      <c r="E1983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</row>
    <row r="1984" spans="1:17">
      <c r="A1984"/>
      <c r="B1984"/>
      <c r="C1984"/>
      <c r="D1984"/>
      <c r="E1984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</row>
    <row r="1985" spans="1:17">
      <c r="A1985"/>
      <c r="B1985"/>
      <c r="C1985"/>
      <c r="D1985"/>
      <c r="E1985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</row>
    <row r="1986" spans="1:17">
      <c r="A1986"/>
      <c r="B1986"/>
      <c r="C1986"/>
      <c r="D1986"/>
      <c r="E1986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</row>
    <row r="1987" spans="1:17">
      <c r="A1987"/>
      <c r="B1987"/>
      <c r="C1987"/>
      <c r="D1987"/>
      <c r="E1987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</row>
    <row r="1988" spans="1:17">
      <c r="A1988"/>
      <c r="B1988"/>
      <c r="C1988"/>
      <c r="D1988"/>
      <c r="E198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</row>
    <row r="1989" spans="1:17">
      <c r="A1989"/>
      <c r="B1989"/>
      <c r="C1989"/>
      <c r="D1989"/>
      <c r="E1989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</row>
    <row r="1990" spans="1:17">
      <c r="A1990"/>
      <c r="B1990"/>
      <c r="C1990"/>
      <c r="D1990"/>
      <c r="E1990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</row>
    <row r="1991" spans="1:17">
      <c r="A1991"/>
      <c r="B1991"/>
      <c r="C1991"/>
      <c r="D1991"/>
      <c r="E1991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</row>
    <row r="1992" spans="1:17">
      <c r="A1992"/>
      <c r="B1992"/>
      <c r="C1992"/>
      <c r="D1992"/>
      <c r="E1992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</row>
    <row r="1993" spans="1:17">
      <c r="A1993"/>
      <c r="B1993"/>
      <c r="C1993"/>
      <c r="D1993"/>
      <c r="E1993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</row>
    <row r="1994" spans="1:17">
      <c r="A1994"/>
      <c r="B1994"/>
      <c r="C1994"/>
      <c r="D1994"/>
      <c r="E1994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</row>
    <row r="1995" spans="1:17">
      <c r="A1995"/>
      <c r="B1995"/>
      <c r="C1995"/>
      <c r="D1995"/>
      <c r="E1995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</row>
    <row r="1996" spans="1:17">
      <c r="A1996"/>
      <c r="B1996"/>
      <c r="C1996"/>
      <c r="D1996"/>
      <c r="E1996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</row>
    <row r="1997" spans="1:17">
      <c r="A1997"/>
      <c r="B1997"/>
      <c r="C1997"/>
      <c r="D1997"/>
      <c r="E1997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</row>
    <row r="1998" spans="1:17">
      <c r="A1998"/>
      <c r="B1998"/>
      <c r="C1998"/>
      <c r="D1998"/>
      <c r="E199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</row>
    <row r="1999" spans="1:17">
      <c r="A1999"/>
      <c r="B1999"/>
      <c r="C1999"/>
      <c r="D1999"/>
      <c r="E1999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</row>
    <row r="2000" spans="1:17">
      <c r="A2000"/>
      <c r="B2000"/>
      <c r="C2000"/>
      <c r="D2000"/>
      <c r="E2000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</row>
    <row r="2001" spans="1:17">
      <c r="A2001"/>
      <c r="B2001"/>
      <c r="C2001"/>
      <c r="D2001"/>
      <c r="E2001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</row>
    <row r="2002" spans="1:17">
      <c r="A2002"/>
      <c r="B2002"/>
      <c r="C2002"/>
      <c r="D2002"/>
      <c r="E2002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</row>
    <row r="2003" spans="1:17">
      <c r="A2003"/>
      <c r="B2003"/>
      <c r="C2003"/>
      <c r="D2003"/>
      <c r="E2003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</row>
    <row r="2004" spans="1:17">
      <c r="A2004"/>
      <c r="B2004"/>
      <c r="C2004"/>
      <c r="D2004"/>
      <c r="E2004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</row>
    <row r="2005" spans="1:17">
      <c r="A2005"/>
      <c r="B2005"/>
      <c r="C2005"/>
      <c r="D2005"/>
      <c r="E2005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</row>
    <row r="2006" spans="1:17">
      <c r="A2006"/>
      <c r="B2006"/>
      <c r="C2006"/>
      <c r="D2006"/>
      <c r="E2006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</row>
    <row r="2007" spans="1:17">
      <c r="A2007"/>
      <c r="B2007"/>
      <c r="C2007"/>
      <c r="D2007"/>
      <c r="E2007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</row>
    <row r="2008" spans="1:17">
      <c r="A2008"/>
      <c r="B2008"/>
      <c r="C2008"/>
      <c r="D2008"/>
      <c r="E200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</row>
    <row r="2009" spans="1:17">
      <c r="A2009"/>
      <c r="B2009"/>
      <c r="C2009"/>
      <c r="D2009"/>
      <c r="E2009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</row>
    <row r="2010" spans="1:17">
      <c r="A2010"/>
      <c r="B2010"/>
      <c r="C2010"/>
      <c r="D2010"/>
      <c r="E2010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</row>
    <row r="2011" spans="1:17">
      <c r="A2011"/>
      <c r="B2011"/>
      <c r="C2011"/>
      <c r="D2011"/>
      <c r="E2011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</row>
    <row r="2012" spans="1:17">
      <c r="A2012"/>
      <c r="B2012"/>
      <c r="C2012"/>
      <c r="D2012"/>
      <c r="E2012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</row>
    <row r="2013" spans="1:17">
      <c r="A2013"/>
      <c r="B2013"/>
      <c r="C2013"/>
      <c r="D2013"/>
      <c r="E2013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</row>
    <row r="2014" spans="1:17">
      <c r="A2014"/>
      <c r="B2014"/>
      <c r="C2014"/>
      <c r="D2014"/>
      <c r="E2014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</row>
    <row r="2015" spans="1:17">
      <c r="A2015"/>
      <c r="B2015"/>
      <c r="C2015"/>
      <c r="D2015"/>
      <c r="E2015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</row>
    <row r="2016" spans="1:17">
      <c r="A2016"/>
      <c r="B2016"/>
      <c r="C2016"/>
      <c r="D2016"/>
      <c r="E2016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</row>
    <row r="2017" spans="1:17">
      <c r="A2017"/>
      <c r="B2017"/>
      <c r="C2017"/>
      <c r="D2017"/>
      <c r="E2017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</row>
    <row r="2018" spans="1:17">
      <c r="A2018"/>
      <c r="B2018"/>
      <c r="C2018"/>
      <c r="D2018"/>
      <c r="E201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</row>
    <row r="2019" spans="1:17">
      <c r="A2019"/>
      <c r="B2019"/>
      <c r="C2019"/>
      <c r="D2019"/>
      <c r="E2019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</row>
    <row r="2020" spans="1:17">
      <c r="A2020"/>
      <c r="B2020"/>
      <c r="C2020"/>
      <c r="D2020"/>
      <c r="E2020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  <c r="Q2020" s="58"/>
    </row>
    <row r="2021" spans="1:17">
      <c r="A2021"/>
      <c r="B2021"/>
      <c r="C2021"/>
      <c r="D2021"/>
      <c r="E2021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</row>
    <row r="2022" spans="1:17">
      <c r="A2022"/>
      <c r="B2022"/>
      <c r="C2022"/>
      <c r="D2022"/>
      <c r="E2022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</row>
    <row r="2023" spans="1:17">
      <c r="A2023"/>
      <c r="B2023"/>
      <c r="C2023"/>
      <c r="D2023"/>
      <c r="E2023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</row>
    <row r="2024" spans="1:17">
      <c r="A2024"/>
      <c r="B2024"/>
      <c r="C2024"/>
      <c r="D2024"/>
      <c r="E2024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</row>
    <row r="2025" spans="1:17">
      <c r="A2025"/>
      <c r="B2025"/>
      <c r="C2025"/>
      <c r="D2025"/>
      <c r="E2025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</row>
    <row r="2026" spans="1:17">
      <c r="A2026"/>
      <c r="B2026"/>
      <c r="C2026"/>
      <c r="D2026"/>
      <c r="E2026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</row>
    <row r="2027" spans="1:17">
      <c r="A2027"/>
      <c r="B2027"/>
      <c r="C2027"/>
      <c r="D2027"/>
      <c r="E2027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</row>
    <row r="2028" spans="1:17">
      <c r="A2028"/>
      <c r="B2028"/>
      <c r="C2028"/>
      <c r="D2028"/>
      <c r="E202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</row>
    <row r="2029" spans="1:17">
      <c r="A2029"/>
      <c r="B2029"/>
      <c r="C2029"/>
      <c r="D2029"/>
      <c r="E2029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</row>
    <row r="2030" spans="1:17">
      <c r="A2030"/>
      <c r="B2030"/>
      <c r="C2030"/>
      <c r="D2030"/>
      <c r="E2030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</row>
    <row r="2031" spans="1:17">
      <c r="A2031"/>
      <c r="B2031"/>
      <c r="C2031"/>
      <c r="D2031"/>
      <c r="E2031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</row>
    <row r="2032" spans="1:17">
      <c r="A2032"/>
      <c r="B2032"/>
      <c r="C2032"/>
      <c r="D2032"/>
      <c r="E2032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</row>
    <row r="2033" spans="1:17">
      <c r="A2033"/>
      <c r="B2033"/>
      <c r="C2033"/>
      <c r="D2033"/>
      <c r="E2033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  <c r="Q2033" s="58"/>
    </row>
    <row r="2034" spans="1:17">
      <c r="A2034"/>
      <c r="B2034"/>
      <c r="C2034"/>
      <c r="D2034"/>
      <c r="E2034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  <c r="Q2034" s="58"/>
    </row>
    <row r="2035" spans="1:17">
      <c r="A2035"/>
      <c r="B2035"/>
      <c r="C2035"/>
      <c r="D2035"/>
      <c r="E2035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</row>
    <row r="2036" spans="1:17">
      <c r="A2036"/>
      <c r="B2036"/>
      <c r="C2036"/>
      <c r="D2036"/>
      <c r="E2036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  <c r="Q2036" s="58"/>
    </row>
    <row r="2037" spans="1:17">
      <c r="A2037"/>
      <c r="B2037"/>
      <c r="C2037"/>
      <c r="D2037"/>
      <c r="E2037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  <c r="Q2037" s="58"/>
    </row>
    <row r="2038" spans="1:17">
      <c r="A2038"/>
      <c r="B2038"/>
      <c r="C2038"/>
      <c r="D2038"/>
      <c r="E203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  <c r="Q2038" s="58"/>
    </row>
    <row r="2039" spans="1:17">
      <c r="A2039"/>
      <c r="B2039"/>
      <c r="C2039"/>
      <c r="D2039"/>
      <c r="E2039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  <c r="Q2039" s="58"/>
    </row>
    <row r="2040" spans="1:17">
      <c r="A2040"/>
      <c r="B2040"/>
      <c r="C2040"/>
      <c r="D2040"/>
      <c r="E2040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  <c r="Q2040" s="58"/>
    </row>
    <row r="2041" spans="1:17">
      <c r="A2041"/>
      <c r="B2041"/>
      <c r="C2041"/>
      <c r="D2041"/>
      <c r="E2041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  <c r="Q2041" s="58"/>
    </row>
    <row r="2042" spans="1:17">
      <c r="A2042"/>
      <c r="B2042"/>
      <c r="C2042"/>
      <c r="D2042"/>
      <c r="E2042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  <c r="Q2042" s="58"/>
    </row>
    <row r="2043" spans="1:17">
      <c r="A2043"/>
      <c r="B2043"/>
      <c r="C2043"/>
      <c r="D2043"/>
      <c r="E2043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  <c r="Q2043" s="58"/>
    </row>
    <row r="2044" spans="1:17">
      <c r="A2044"/>
      <c r="B2044"/>
      <c r="C2044"/>
      <c r="D2044"/>
      <c r="E2044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  <c r="Q2044" s="58"/>
    </row>
    <row r="2045" spans="1:17">
      <c r="A2045"/>
      <c r="B2045"/>
      <c r="C2045"/>
      <c r="D2045"/>
      <c r="E2045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  <c r="Q2045" s="58"/>
    </row>
    <row r="2046" spans="1:17">
      <c r="A2046"/>
      <c r="B2046"/>
      <c r="C2046"/>
      <c r="D2046"/>
      <c r="E2046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  <c r="Q2046" s="58"/>
    </row>
    <row r="2047" spans="1:17">
      <c r="A2047"/>
      <c r="B2047"/>
      <c r="C2047"/>
      <c r="D2047"/>
      <c r="E2047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  <c r="Q2047" s="58"/>
    </row>
    <row r="2048" spans="1:17">
      <c r="A2048"/>
      <c r="B2048"/>
      <c r="C2048"/>
      <c r="D2048"/>
      <c r="E204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  <c r="Q2048" s="58"/>
    </row>
    <row r="2049" spans="1:17">
      <c r="A2049"/>
      <c r="B2049"/>
      <c r="C2049"/>
      <c r="D2049"/>
      <c r="E2049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  <c r="Q2049" s="58"/>
    </row>
    <row r="2050" spans="1:17">
      <c r="A2050"/>
      <c r="B2050"/>
      <c r="C2050"/>
      <c r="D2050"/>
      <c r="E2050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  <c r="Q2050" s="58"/>
    </row>
    <row r="2051" spans="1:17">
      <c r="A2051"/>
      <c r="B2051"/>
      <c r="C2051"/>
      <c r="D2051"/>
      <c r="E2051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  <c r="Q2051" s="58"/>
    </row>
    <row r="2052" spans="1:17">
      <c r="A2052"/>
      <c r="B2052"/>
      <c r="C2052"/>
      <c r="D2052"/>
      <c r="E2052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  <c r="Q2052" s="58"/>
    </row>
    <row r="2053" spans="1:17">
      <c r="A2053"/>
      <c r="B2053"/>
      <c r="C2053"/>
      <c r="D2053"/>
      <c r="E2053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  <c r="Q2053" s="58"/>
    </row>
    <row r="2054" spans="1:17">
      <c r="A2054"/>
      <c r="B2054"/>
      <c r="C2054"/>
      <c r="D2054"/>
      <c r="E2054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  <c r="Q2054" s="58"/>
    </row>
    <row r="2055" spans="1:17">
      <c r="A2055"/>
      <c r="B2055"/>
      <c r="C2055"/>
      <c r="D2055"/>
      <c r="E2055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  <c r="Q2055" s="58"/>
    </row>
    <row r="2056" spans="1:17">
      <c r="A2056"/>
      <c r="B2056"/>
      <c r="C2056"/>
      <c r="D2056"/>
      <c r="E2056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  <c r="Q2056" s="58"/>
    </row>
    <row r="2057" spans="1:17">
      <c r="A2057"/>
      <c r="B2057"/>
      <c r="C2057"/>
      <c r="D2057"/>
      <c r="E2057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  <c r="Q2057" s="58"/>
    </row>
    <row r="2058" spans="1:17">
      <c r="A2058"/>
      <c r="B2058"/>
      <c r="C2058"/>
      <c r="D2058"/>
      <c r="E20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  <c r="Q2058" s="58"/>
    </row>
    <row r="2059" spans="1:17">
      <c r="A2059"/>
      <c r="B2059"/>
      <c r="C2059"/>
      <c r="D2059"/>
      <c r="E2059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  <c r="Q2059" s="58"/>
    </row>
    <row r="2060" spans="1:17">
      <c r="A2060"/>
      <c r="B2060"/>
      <c r="C2060"/>
      <c r="D2060"/>
      <c r="E2060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  <c r="Q2060" s="58"/>
    </row>
    <row r="2061" spans="1:17">
      <c r="A2061"/>
      <c r="B2061"/>
      <c r="C2061"/>
      <c r="D2061"/>
      <c r="E2061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  <c r="Q2061" s="58"/>
    </row>
    <row r="2062" spans="1:17">
      <c r="A2062"/>
      <c r="B2062"/>
      <c r="C2062"/>
      <c r="D2062"/>
      <c r="E2062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  <c r="Q2062" s="58"/>
    </row>
    <row r="2063" spans="1:17">
      <c r="A2063"/>
      <c r="B2063"/>
      <c r="C2063"/>
      <c r="D2063"/>
      <c r="E2063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  <c r="Q2063" s="58"/>
    </row>
    <row r="2064" spans="1:17">
      <c r="A2064"/>
      <c r="B2064"/>
      <c r="C2064"/>
      <c r="D2064"/>
      <c r="E2064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  <c r="Q2064" s="58"/>
    </row>
    <row r="2065" spans="1:17">
      <c r="A2065"/>
      <c r="B2065"/>
      <c r="C2065"/>
      <c r="D2065"/>
      <c r="E2065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</row>
    <row r="2066" spans="1:17">
      <c r="A2066"/>
      <c r="B2066"/>
      <c r="C2066"/>
      <c r="D2066"/>
      <c r="E2066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  <c r="Q2066" s="58"/>
    </row>
    <row r="2067" spans="1:17">
      <c r="A2067"/>
      <c r="B2067"/>
      <c r="C2067"/>
      <c r="D2067"/>
      <c r="E2067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  <c r="Q2067" s="58"/>
    </row>
    <row r="2068" spans="1:17">
      <c r="A2068"/>
      <c r="B2068"/>
      <c r="C2068"/>
      <c r="D2068"/>
      <c r="E206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  <c r="Q2068" s="58"/>
    </row>
    <row r="2069" spans="1:17">
      <c r="A2069"/>
      <c r="B2069"/>
      <c r="C2069"/>
      <c r="D2069"/>
      <c r="E2069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  <c r="Q2069" s="58"/>
    </row>
    <row r="2070" spans="1:17">
      <c r="A2070"/>
      <c r="B2070"/>
      <c r="C2070"/>
      <c r="D2070"/>
      <c r="E2070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  <c r="Q2070" s="58"/>
    </row>
    <row r="2071" spans="1:17">
      <c r="A2071"/>
      <c r="B2071"/>
      <c r="C2071"/>
      <c r="D2071"/>
      <c r="E2071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  <c r="Q2071" s="58"/>
    </row>
    <row r="2072" spans="1:17">
      <c r="A2072"/>
      <c r="B2072"/>
      <c r="C2072"/>
      <c r="D2072"/>
      <c r="E2072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  <c r="Q2072" s="58"/>
    </row>
    <row r="2073" spans="1:17">
      <c r="A2073"/>
      <c r="B2073"/>
      <c r="C2073"/>
      <c r="D2073"/>
      <c r="E2073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  <c r="Q2073" s="58"/>
    </row>
    <row r="2074" spans="1:17">
      <c r="A2074"/>
      <c r="B2074"/>
      <c r="C2074"/>
      <c r="D2074"/>
      <c r="E2074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  <c r="Q2074" s="58"/>
    </row>
    <row r="2075" spans="1:17">
      <c r="A2075"/>
      <c r="B2075"/>
      <c r="C2075"/>
      <c r="D2075"/>
      <c r="E2075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  <c r="Q2075" s="58"/>
    </row>
    <row r="2076" spans="1:17">
      <c r="A2076"/>
      <c r="B2076"/>
      <c r="C2076"/>
      <c r="D2076"/>
      <c r="E2076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  <c r="Q2076" s="58"/>
    </row>
    <row r="2077" spans="1:17">
      <c r="A2077"/>
      <c r="B2077"/>
      <c r="C2077"/>
      <c r="D2077"/>
      <c r="E2077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  <c r="Q2077" s="58"/>
    </row>
    <row r="2078" spans="1:17">
      <c r="A2078"/>
      <c r="B2078"/>
      <c r="C2078"/>
      <c r="D2078"/>
      <c r="E207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  <c r="Q2078" s="58"/>
    </row>
    <row r="2079" spans="1:17">
      <c r="A2079"/>
      <c r="B2079"/>
      <c r="C2079"/>
      <c r="D2079"/>
      <c r="E2079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  <c r="Q2079" s="58"/>
    </row>
    <row r="2080" spans="1:17">
      <c r="A2080"/>
      <c r="B2080"/>
      <c r="C2080"/>
      <c r="D2080"/>
      <c r="E2080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  <c r="Q2080" s="58"/>
    </row>
    <row r="2081" spans="1:17">
      <c r="A2081"/>
      <c r="B2081"/>
      <c r="C2081"/>
      <c r="D2081"/>
      <c r="E2081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  <c r="Q2081" s="58"/>
    </row>
    <row r="2082" spans="1:17">
      <c r="A2082"/>
      <c r="B2082"/>
      <c r="C2082"/>
      <c r="D2082"/>
      <c r="E2082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  <c r="Q2082" s="58"/>
    </row>
    <row r="2083" spans="1:17">
      <c r="A2083"/>
      <c r="B2083"/>
      <c r="C2083"/>
      <c r="D2083"/>
      <c r="E2083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  <c r="Q2083" s="58"/>
    </row>
    <row r="2084" spans="1:17">
      <c r="A2084"/>
      <c r="B2084"/>
      <c r="C2084"/>
      <c r="D2084"/>
      <c r="E2084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  <c r="Q2084" s="58"/>
    </row>
    <row r="2085" spans="1:17">
      <c r="A2085"/>
      <c r="B2085"/>
      <c r="C2085"/>
      <c r="D2085"/>
      <c r="E2085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  <c r="Q2085" s="58"/>
    </row>
    <row r="2086" spans="1:17">
      <c r="A2086"/>
      <c r="B2086"/>
      <c r="C2086"/>
      <c r="D2086"/>
      <c r="E2086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  <c r="Q2086" s="58"/>
    </row>
    <row r="2087" spans="1:17">
      <c r="A2087"/>
      <c r="B2087"/>
      <c r="C2087"/>
      <c r="D2087"/>
      <c r="E2087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  <c r="Q2087" s="58"/>
    </row>
    <row r="2088" spans="1:17">
      <c r="A2088"/>
      <c r="B2088"/>
      <c r="C2088"/>
      <c r="D2088"/>
      <c r="E208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  <c r="Q2088" s="58"/>
    </row>
    <row r="2089" spans="1:17">
      <c r="A2089"/>
      <c r="B2089"/>
      <c r="C2089"/>
      <c r="D2089"/>
      <c r="E2089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  <c r="Q2089" s="58"/>
    </row>
    <row r="2090" spans="1:17">
      <c r="A2090"/>
      <c r="B2090"/>
      <c r="C2090"/>
      <c r="D2090"/>
      <c r="E2090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  <c r="Q2090" s="58"/>
    </row>
    <row r="2091" spans="1:17">
      <c r="A2091"/>
      <c r="B2091"/>
      <c r="C2091"/>
      <c r="D2091"/>
      <c r="E2091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  <c r="Q2091" s="58"/>
    </row>
    <row r="2092" spans="1:17">
      <c r="A2092"/>
      <c r="B2092"/>
      <c r="C2092"/>
      <c r="D2092"/>
      <c r="E2092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  <c r="Q2092" s="58"/>
    </row>
    <row r="2093" spans="1:17">
      <c r="A2093"/>
      <c r="B2093"/>
      <c r="C2093"/>
      <c r="D2093"/>
      <c r="E2093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  <c r="Q2093" s="58"/>
    </row>
    <row r="2094" spans="1:17">
      <c r="A2094"/>
      <c r="B2094"/>
      <c r="C2094"/>
      <c r="D2094"/>
      <c r="E2094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  <c r="Q2094" s="58"/>
    </row>
    <row r="2095" spans="1:17">
      <c r="A2095"/>
      <c r="B2095"/>
      <c r="C2095"/>
      <c r="D2095"/>
      <c r="E2095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  <c r="Q2095" s="58"/>
    </row>
    <row r="2096" spans="1:17">
      <c r="A2096"/>
      <c r="B2096"/>
      <c r="C2096"/>
      <c r="D2096"/>
      <c r="E2096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  <c r="Q2096" s="58"/>
    </row>
    <row r="2097" spans="1:17">
      <c r="A2097"/>
      <c r="B2097"/>
      <c r="C2097"/>
      <c r="D2097"/>
      <c r="E2097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  <c r="Q2097" s="58"/>
    </row>
    <row r="2098" spans="1:17">
      <c r="A2098"/>
      <c r="B2098"/>
      <c r="C2098"/>
      <c r="D2098"/>
      <c r="E209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  <c r="Q2098" s="58"/>
    </row>
    <row r="2099" spans="1:17">
      <c r="A2099"/>
      <c r="B2099"/>
      <c r="C2099"/>
      <c r="D2099"/>
      <c r="E2099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  <c r="Q2099" s="58"/>
    </row>
    <row r="2100" spans="1:17">
      <c r="A2100"/>
      <c r="B2100"/>
      <c r="C2100"/>
      <c r="D2100"/>
      <c r="E2100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  <c r="Q2100" s="58"/>
    </row>
    <row r="2101" spans="1:17">
      <c r="A2101"/>
      <c r="B2101"/>
      <c r="C2101"/>
      <c r="D2101"/>
      <c r="E2101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  <c r="Q2101" s="58"/>
    </row>
    <row r="2102" spans="1:17">
      <c r="A2102"/>
      <c r="B2102"/>
      <c r="C2102"/>
      <c r="D2102"/>
      <c r="E2102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  <c r="Q2102" s="58"/>
    </row>
    <row r="2103" spans="1:17">
      <c r="A2103"/>
      <c r="B2103"/>
      <c r="C2103"/>
      <c r="D2103"/>
      <c r="E2103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  <c r="Q2103" s="58"/>
    </row>
    <row r="2104" spans="1:17">
      <c r="A2104"/>
      <c r="B2104"/>
      <c r="C2104"/>
      <c r="D2104"/>
      <c r="E2104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</row>
    <row r="2105" spans="1:17">
      <c r="A2105"/>
      <c r="B2105"/>
      <c r="C2105"/>
      <c r="D2105"/>
      <c r="E2105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</row>
    <row r="2106" spans="1:17">
      <c r="A2106"/>
      <c r="B2106"/>
      <c r="C2106"/>
      <c r="D2106"/>
      <c r="E2106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</row>
    <row r="2107" spans="1:17">
      <c r="A2107"/>
      <c r="B2107"/>
      <c r="C2107"/>
      <c r="D2107"/>
      <c r="E2107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</row>
    <row r="2108" spans="1:17">
      <c r="A2108"/>
      <c r="B2108"/>
      <c r="C2108"/>
      <c r="D2108"/>
      <c r="E210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</row>
    <row r="2109" spans="1:17">
      <c r="A2109"/>
      <c r="B2109"/>
      <c r="C2109"/>
      <c r="D2109"/>
      <c r="E2109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</row>
    <row r="2110" spans="1:17">
      <c r="A2110"/>
      <c r="B2110"/>
      <c r="C2110"/>
      <c r="D2110"/>
      <c r="E2110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</row>
    <row r="2111" spans="1:17">
      <c r="A2111"/>
      <c r="B2111"/>
      <c r="C2111"/>
      <c r="D2111"/>
      <c r="E2111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</row>
    <row r="2112" spans="1:17">
      <c r="A2112"/>
      <c r="B2112"/>
      <c r="C2112"/>
      <c r="D2112"/>
      <c r="E2112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</row>
    <row r="2113" spans="1:17">
      <c r="A2113"/>
      <c r="B2113"/>
      <c r="C2113"/>
      <c r="D2113"/>
      <c r="E2113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</row>
    <row r="2114" spans="1:17">
      <c r="A2114"/>
      <c r="B2114"/>
      <c r="C2114"/>
      <c r="D2114"/>
      <c r="E2114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</row>
    <row r="2115" spans="1:17">
      <c r="A2115"/>
      <c r="B2115"/>
      <c r="C2115"/>
      <c r="D2115"/>
      <c r="E2115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</row>
    <row r="2116" spans="1:17">
      <c r="A2116"/>
      <c r="B2116"/>
      <c r="C2116"/>
      <c r="D2116"/>
      <c r="E2116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</row>
    <row r="2117" spans="1:17">
      <c r="A2117"/>
      <c r="B2117"/>
      <c r="C2117"/>
      <c r="D2117"/>
      <c r="E2117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</row>
    <row r="2118" spans="1:17">
      <c r="A2118"/>
      <c r="B2118"/>
      <c r="C2118"/>
      <c r="D2118"/>
      <c r="E211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</row>
    <row r="2119" spans="1:17">
      <c r="A2119"/>
      <c r="B2119"/>
      <c r="C2119"/>
      <c r="D2119"/>
      <c r="E2119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</row>
    <row r="2120" spans="1:17">
      <c r="A2120"/>
      <c r="B2120"/>
      <c r="C2120"/>
      <c r="D2120"/>
      <c r="E2120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</row>
    <row r="2121" spans="1:17">
      <c r="A2121"/>
      <c r="B2121"/>
      <c r="C2121"/>
      <c r="D2121"/>
      <c r="E2121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</row>
    <row r="2122" spans="1:17">
      <c r="A2122"/>
      <c r="B2122"/>
      <c r="C2122"/>
      <c r="D2122"/>
      <c r="E2122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</row>
    <row r="2123" spans="1:17">
      <c r="A2123"/>
      <c r="B2123"/>
      <c r="C2123"/>
      <c r="D2123"/>
      <c r="E2123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</row>
    <row r="2124" spans="1:17">
      <c r="A2124"/>
      <c r="B2124"/>
      <c r="C2124"/>
      <c r="D2124"/>
      <c r="E2124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</row>
    <row r="2125" spans="1:17">
      <c r="A2125"/>
      <c r="B2125"/>
      <c r="C2125"/>
      <c r="D2125"/>
      <c r="E2125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</row>
    <row r="2126" spans="1:17">
      <c r="A2126"/>
      <c r="B2126"/>
      <c r="C2126"/>
      <c r="D2126"/>
      <c r="E2126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</row>
    <row r="2127" spans="1:17">
      <c r="A2127"/>
      <c r="B2127"/>
      <c r="C2127"/>
      <c r="D2127"/>
      <c r="E2127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</row>
    <row r="2128" spans="1:17">
      <c r="A2128"/>
      <c r="B2128"/>
      <c r="C2128"/>
      <c r="D2128"/>
      <c r="E212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</row>
    <row r="2129" spans="1:17">
      <c r="A2129"/>
      <c r="B2129"/>
      <c r="C2129"/>
      <c r="D2129"/>
      <c r="E2129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</row>
    <row r="2130" spans="1:17">
      <c r="A2130"/>
      <c r="B2130"/>
      <c r="C2130"/>
      <c r="D2130"/>
      <c r="E2130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</row>
    <row r="2131" spans="1:17">
      <c r="A2131"/>
      <c r="B2131"/>
      <c r="C2131"/>
      <c r="D2131"/>
      <c r="E2131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  <c r="Q2131" s="58"/>
    </row>
    <row r="2132" spans="1:17">
      <c r="A2132"/>
      <c r="B2132"/>
      <c r="C2132"/>
      <c r="D2132"/>
      <c r="E2132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  <c r="Q2132" s="58"/>
    </row>
    <row r="2133" spans="1:17">
      <c r="A2133"/>
      <c r="B2133"/>
      <c r="C2133"/>
      <c r="D2133"/>
      <c r="E2133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  <c r="Q2133" s="58"/>
    </row>
    <row r="2134" spans="1:17">
      <c r="A2134"/>
      <c r="B2134"/>
      <c r="C2134"/>
      <c r="D2134"/>
      <c r="E2134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  <c r="Q2134" s="58"/>
    </row>
    <row r="2135" spans="1:17">
      <c r="A2135"/>
      <c r="B2135"/>
      <c r="C2135"/>
      <c r="D2135"/>
      <c r="E2135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  <c r="Q2135" s="58"/>
    </row>
    <row r="2136" spans="1:17">
      <c r="A2136"/>
      <c r="B2136"/>
      <c r="C2136"/>
      <c r="D2136"/>
      <c r="E2136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  <c r="Q2136" s="58"/>
    </row>
    <row r="2137" spans="1:17">
      <c r="A2137"/>
      <c r="B2137"/>
      <c r="C2137"/>
      <c r="D2137"/>
      <c r="E2137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  <c r="Q2137" s="58"/>
    </row>
    <row r="2138" spans="1:17">
      <c r="A2138"/>
      <c r="B2138"/>
      <c r="C2138"/>
      <c r="D2138"/>
      <c r="E213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  <c r="Q2138" s="58"/>
    </row>
    <row r="2139" spans="1:17">
      <c r="A2139"/>
      <c r="B2139"/>
      <c r="C2139"/>
      <c r="D2139"/>
      <c r="E2139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  <c r="Q2139" s="58"/>
    </row>
    <row r="2140" spans="1:17">
      <c r="A2140"/>
      <c r="B2140"/>
      <c r="C2140"/>
      <c r="D2140"/>
      <c r="E2140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  <c r="Q2140" s="58"/>
    </row>
    <row r="2141" spans="1:17">
      <c r="A2141"/>
      <c r="B2141"/>
      <c r="C2141"/>
      <c r="D2141"/>
      <c r="E2141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  <c r="Q2141" s="58"/>
    </row>
    <row r="2142" spans="1:17">
      <c r="A2142"/>
      <c r="B2142"/>
      <c r="C2142"/>
      <c r="D2142"/>
      <c r="E2142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  <c r="Q2142" s="58"/>
    </row>
    <row r="2143" spans="1:17">
      <c r="A2143"/>
      <c r="B2143"/>
      <c r="C2143"/>
      <c r="D2143"/>
      <c r="E2143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  <c r="Q2143" s="58"/>
    </row>
    <row r="2144" spans="1:17">
      <c r="A2144"/>
      <c r="B2144"/>
      <c r="C2144"/>
      <c r="D2144"/>
      <c r="E2144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  <c r="Q2144" s="58"/>
    </row>
    <row r="2145" spans="1:17">
      <c r="A2145"/>
      <c r="B2145"/>
      <c r="C2145"/>
      <c r="D2145"/>
      <c r="E2145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  <c r="Q2145" s="58"/>
    </row>
    <row r="2146" spans="1:17">
      <c r="A2146"/>
      <c r="B2146"/>
      <c r="C2146"/>
      <c r="D2146"/>
      <c r="E2146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  <c r="Q2146" s="58"/>
    </row>
    <row r="2147" spans="1:17">
      <c r="A2147"/>
      <c r="B2147"/>
      <c r="C2147"/>
      <c r="D2147"/>
      <c r="E2147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  <c r="Q2147" s="58"/>
    </row>
    <row r="2148" spans="1:17">
      <c r="A2148"/>
      <c r="B2148"/>
      <c r="C2148"/>
      <c r="D2148"/>
      <c r="E214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  <c r="Q2148" s="58"/>
    </row>
    <row r="2149" spans="1:17">
      <c r="A2149"/>
      <c r="B2149"/>
      <c r="C2149"/>
      <c r="D2149"/>
      <c r="E2149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  <c r="Q2149" s="58"/>
    </row>
    <row r="2150" spans="1:17">
      <c r="A2150"/>
      <c r="B2150"/>
      <c r="C2150"/>
      <c r="D2150"/>
      <c r="E2150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  <c r="Q2150" s="58"/>
    </row>
    <row r="2151" spans="1:17">
      <c r="A2151"/>
      <c r="B2151"/>
      <c r="C2151"/>
      <c r="D2151"/>
      <c r="E2151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  <c r="Q2151" s="58"/>
    </row>
    <row r="2152" spans="1:17">
      <c r="A2152"/>
      <c r="B2152"/>
      <c r="C2152"/>
      <c r="D2152"/>
      <c r="E2152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  <c r="Q2152" s="58"/>
    </row>
    <row r="2153" spans="1:17">
      <c r="A2153"/>
      <c r="B2153"/>
      <c r="C2153"/>
      <c r="D2153"/>
      <c r="E2153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  <c r="Q2153" s="58"/>
    </row>
    <row r="2154" spans="1:17">
      <c r="A2154"/>
      <c r="B2154"/>
      <c r="C2154"/>
      <c r="D2154"/>
      <c r="E2154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  <c r="Q2154" s="58"/>
    </row>
    <row r="2155" spans="1:17">
      <c r="A2155"/>
      <c r="B2155"/>
      <c r="C2155"/>
      <c r="D2155"/>
      <c r="E2155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  <c r="Q2155" s="58"/>
    </row>
    <row r="2156" spans="1:17">
      <c r="A2156"/>
      <c r="B2156"/>
      <c r="C2156"/>
      <c r="D2156"/>
      <c r="E2156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  <c r="Q2156" s="58"/>
    </row>
    <row r="2157" spans="1:17">
      <c r="A2157"/>
      <c r="B2157"/>
      <c r="C2157"/>
      <c r="D2157"/>
      <c r="E2157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  <c r="Q2157" s="58"/>
    </row>
    <row r="2158" spans="1:17">
      <c r="A2158"/>
      <c r="B2158"/>
      <c r="C2158"/>
      <c r="D2158"/>
      <c r="E21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  <c r="Q2158" s="58"/>
    </row>
    <row r="2159" spans="1:17">
      <c r="A2159"/>
      <c r="B2159"/>
      <c r="C2159"/>
      <c r="D2159"/>
      <c r="E2159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  <c r="Q2159" s="58"/>
    </row>
    <row r="2160" spans="1:17">
      <c r="A2160"/>
      <c r="B2160"/>
      <c r="C2160"/>
      <c r="D2160"/>
      <c r="E2160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  <c r="Q2160" s="58"/>
    </row>
    <row r="2161" spans="1:17">
      <c r="A2161"/>
      <c r="B2161"/>
      <c r="C2161"/>
      <c r="D2161"/>
      <c r="E2161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  <c r="Q2161" s="58"/>
    </row>
    <row r="2162" spans="1:17">
      <c r="A2162"/>
      <c r="B2162"/>
      <c r="C2162"/>
      <c r="D2162"/>
      <c r="E2162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  <c r="Q2162" s="58"/>
    </row>
    <row r="2163" spans="1:17">
      <c r="A2163"/>
      <c r="B2163"/>
      <c r="C2163"/>
      <c r="D2163"/>
      <c r="E2163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</row>
    <row r="2164" spans="1:17">
      <c r="A2164"/>
      <c r="B2164"/>
      <c r="C2164"/>
      <c r="D2164"/>
      <c r="E2164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  <c r="Q2164" s="58"/>
    </row>
    <row r="2165" spans="1:17">
      <c r="A2165"/>
      <c r="B2165"/>
      <c r="C2165"/>
      <c r="D2165"/>
      <c r="E2165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  <c r="Q2165" s="58"/>
    </row>
    <row r="2166" spans="1:17">
      <c r="A2166"/>
      <c r="B2166"/>
      <c r="C2166"/>
      <c r="D2166"/>
      <c r="E2166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  <c r="Q2166" s="58"/>
    </row>
    <row r="2167" spans="1:17">
      <c r="A2167"/>
      <c r="B2167"/>
      <c r="C2167"/>
      <c r="D2167"/>
      <c r="E2167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  <c r="Q2167" s="58"/>
    </row>
    <row r="2168" spans="1:17">
      <c r="A2168"/>
      <c r="B2168"/>
      <c r="C2168"/>
      <c r="D2168"/>
      <c r="E216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  <c r="Q2168" s="58"/>
    </row>
    <row r="2169" spans="1:17">
      <c r="A2169"/>
      <c r="B2169"/>
      <c r="C2169"/>
      <c r="D2169"/>
      <c r="E2169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  <c r="Q2169" s="58"/>
    </row>
    <row r="2170" spans="1:17">
      <c r="A2170"/>
      <c r="B2170"/>
      <c r="C2170"/>
      <c r="D2170"/>
      <c r="E2170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  <c r="Q2170" s="58"/>
    </row>
    <row r="2171" spans="1:17">
      <c r="A2171"/>
      <c r="B2171"/>
      <c r="C2171"/>
      <c r="D2171"/>
      <c r="E2171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  <c r="Q2171" s="58"/>
    </row>
    <row r="2172" spans="1:17">
      <c r="A2172"/>
      <c r="B2172"/>
      <c r="C2172"/>
      <c r="D2172"/>
      <c r="E2172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  <c r="Q2172" s="58"/>
    </row>
    <row r="2173" spans="1:17">
      <c r="A2173"/>
      <c r="B2173"/>
      <c r="C2173"/>
      <c r="D2173"/>
      <c r="E2173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  <c r="Q2173" s="58"/>
    </row>
    <row r="2174" spans="1:17">
      <c r="A2174"/>
      <c r="B2174"/>
      <c r="C2174"/>
      <c r="D2174"/>
      <c r="E2174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  <c r="Q2174" s="58"/>
    </row>
    <row r="2175" spans="1:17">
      <c r="A2175"/>
      <c r="B2175"/>
      <c r="C2175"/>
      <c r="D2175"/>
      <c r="E2175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  <c r="Q2175" s="58"/>
    </row>
    <row r="2176" spans="1:17">
      <c r="A2176"/>
      <c r="B2176"/>
      <c r="C2176"/>
      <c r="D2176"/>
      <c r="E2176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  <c r="Q2176" s="58"/>
    </row>
    <row r="2177" spans="1:17">
      <c r="A2177"/>
      <c r="B2177"/>
      <c r="C2177"/>
      <c r="D2177"/>
      <c r="E2177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  <c r="Q2177" s="58"/>
    </row>
    <row r="2178" spans="1:17">
      <c r="A2178"/>
      <c r="B2178"/>
      <c r="C2178"/>
      <c r="D2178"/>
      <c r="E217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  <c r="Q2178" s="58"/>
    </row>
    <row r="2179" spans="1:17">
      <c r="A2179"/>
      <c r="B2179"/>
      <c r="C2179"/>
      <c r="D2179"/>
      <c r="E2179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  <c r="Q2179" s="58"/>
    </row>
    <row r="2180" spans="1:17">
      <c r="A2180"/>
      <c r="B2180"/>
      <c r="C2180"/>
      <c r="D2180"/>
      <c r="E2180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  <c r="Q2180" s="58"/>
    </row>
    <row r="2181" spans="1:17">
      <c r="A2181"/>
      <c r="B2181"/>
      <c r="C2181"/>
      <c r="D2181"/>
      <c r="E2181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  <c r="Q2181" s="58"/>
    </row>
    <row r="2182" spans="1:17">
      <c r="A2182"/>
      <c r="B2182"/>
      <c r="C2182"/>
      <c r="D2182"/>
      <c r="E2182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</row>
    <row r="2183" spans="1:17">
      <c r="A2183"/>
      <c r="B2183"/>
      <c r="C2183"/>
      <c r="D2183"/>
      <c r="E2183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  <c r="Q2183" s="58"/>
    </row>
    <row r="2184" spans="1:17">
      <c r="A2184"/>
      <c r="B2184"/>
      <c r="C2184"/>
      <c r="D2184"/>
      <c r="E2184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  <c r="Q2184" s="58"/>
    </row>
    <row r="2185" spans="1:17">
      <c r="A2185"/>
      <c r="B2185"/>
      <c r="C2185"/>
      <c r="D2185"/>
      <c r="E2185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  <c r="Q2185" s="58"/>
    </row>
    <row r="2186" spans="1:17">
      <c r="A2186"/>
      <c r="B2186"/>
      <c r="C2186"/>
      <c r="D2186"/>
      <c r="E2186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  <c r="Q2186" s="58"/>
    </row>
    <row r="2187" spans="1:17">
      <c r="A2187"/>
      <c r="B2187"/>
      <c r="C2187"/>
      <c r="D2187"/>
      <c r="E2187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  <c r="Q2187" s="58"/>
    </row>
    <row r="2188" spans="1:17">
      <c r="A2188"/>
      <c r="B2188"/>
      <c r="C2188"/>
      <c r="D2188"/>
      <c r="E218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  <c r="Q2188" s="58"/>
    </row>
    <row r="2189" spans="1:17">
      <c r="A2189"/>
      <c r="B2189"/>
      <c r="C2189"/>
      <c r="D2189"/>
      <c r="E2189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</row>
    <row r="2190" spans="1:17">
      <c r="A2190"/>
      <c r="B2190"/>
      <c r="C2190"/>
      <c r="D2190"/>
      <c r="E2190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</row>
    <row r="2191" spans="1:17">
      <c r="A2191"/>
      <c r="B2191"/>
      <c r="C2191"/>
      <c r="D2191"/>
      <c r="E2191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</row>
    <row r="2192" spans="1:17">
      <c r="A2192"/>
      <c r="B2192"/>
      <c r="C2192"/>
      <c r="D2192"/>
      <c r="E2192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</row>
    <row r="2193" spans="1:17">
      <c r="A2193"/>
      <c r="B2193"/>
      <c r="C2193"/>
      <c r="D2193"/>
      <c r="E2193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</row>
    <row r="2194" spans="1:17">
      <c r="A2194"/>
      <c r="B2194"/>
      <c r="C2194"/>
      <c r="D2194"/>
      <c r="E2194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</row>
    <row r="2195" spans="1:17">
      <c r="A2195"/>
      <c r="B2195"/>
      <c r="C2195"/>
      <c r="D2195"/>
      <c r="E2195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</row>
    <row r="2196" spans="1:17">
      <c r="A2196"/>
      <c r="B2196"/>
      <c r="C2196"/>
      <c r="D2196"/>
      <c r="E2196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</row>
    <row r="2197" spans="1:17">
      <c r="A2197"/>
      <c r="B2197"/>
      <c r="C2197"/>
      <c r="D2197"/>
      <c r="E2197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</row>
    <row r="2198" spans="1:17">
      <c r="A2198"/>
      <c r="B2198"/>
      <c r="C2198"/>
      <c r="D2198"/>
      <c r="E219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</row>
    <row r="2199" spans="1:17">
      <c r="A2199"/>
      <c r="B2199"/>
      <c r="C2199"/>
      <c r="D2199"/>
      <c r="E2199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</row>
    <row r="2200" spans="1:17">
      <c r="A2200"/>
      <c r="B2200"/>
      <c r="C2200"/>
      <c r="D2200"/>
      <c r="E2200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</row>
    <row r="2201" spans="1:17">
      <c r="A2201"/>
      <c r="B2201"/>
      <c r="C2201"/>
      <c r="D2201"/>
      <c r="E2201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</row>
    <row r="2202" spans="1:17">
      <c r="A2202"/>
      <c r="B2202"/>
      <c r="C2202"/>
      <c r="D2202"/>
      <c r="E2202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</row>
    <row r="2203" spans="1:17">
      <c r="A2203"/>
      <c r="B2203"/>
      <c r="C2203"/>
      <c r="D2203"/>
      <c r="E2203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</row>
    <row r="2204" spans="1:17">
      <c r="A2204"/>
      <c r="B2204"/>
      <c r="C2204"/>
      <c r="D2204"/>
      <c r="E2204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</row>
    <row r="2205" spans="1:17">
      <c r="A2205"/>
      <c r="B2205"/>
      <c r="C2205"/>
      <c r="D2205"/>
      <c r="E2205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</row>
    <row r="2206" spans="1:17">
      <c r="A2206"/>
      <c r="B2206"/>
      <c r="C2206"/>
      <c r="D2206"/>
      <c r="E2206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</row>
    <row r="2207" spans="1:17">
      <c r="A2207"/>
      <c r="B2207"/>
      <c r="C2207"/>
      <c r="D2207"/>
      <c r="E2207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</row>
    <row r="2208" spans="1:17">
      <c r="A2208"/>
      <c r="B2208"/>
      <c r="C2208"/>
      <c r="D2208"/>
      <c r="E220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</row>
    <row r="2209" spans="1:17">
      <c r="A2209"/>
      <c r="B2209"/>
      <c r="C2209"/>
      <c r="D2209"/>
      <c r="E2209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</row>
    <row r="2210" spans="1:17">
      <c r="A2210"/>
      <c r="B2210"/>
      <c r="C2210"/>
      <c r="D2210"/>
      <c r="E2210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</row>
    <row r="2211" spans="1:17">
      <c r="A2211"/>
      <c r="B2211"/>
      <c r="C2211"/>
      <c r="D2211"/>
      <c r="E2211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</row>
    <row r="2212" spans="1:17">
      <c r="A2212"/>
      <c r="B2212"/>
      <c r="C2212"/>
      <c r="D2212"/>
      <c r="E2212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</row>
    <row r="2213" spans="1:17">
      <c r="A2213"/>
      <c r="B2213"/>
      <c r="C2213"/>
      <c r="D2213"/>
      <c r="E2213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</row>
    <row r="2214" spans="1:17">
      <c r="A2214"/>
      <c r="B2214"/>
      <c r="C2214"/>
      <c r="D2214"/>
      <c r="E2214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</row>
    <row r="2215" spans="1:17">
      <c r="A2215"/>
      <c r="B2215"/>
      <c r="C2215"/>
      <c r="D2215"/>
      <c r="E2215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</row>
    <row r="2216" spans="1:17">
      <c r="A2216"/>
      <c r="B2216"/>
      <c r="C2216"/>
      <c r="D2216"/>
      <c r="E2216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</row>
    <row r="2217" spans="1:17">
      <c r="A2217"/>
      <c r="B2217"/>
      <c r="C2217"/>
      <c r="D2217"/>
      <c r="E2217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</row>
    <row r="2218" spans="1:17">
      <c r="A2218"/>
      <c r="B2218"/>
      <c r="C2218"/>
      <c r="D2218"/>
      <c r="E221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</row>
    <row r="2219" spans="1:17">
      <c r="A2219"/>
      <c r="B2219"/>
      <c r="C2219"/>
      <c r="D2219"/>
      <c r="E2219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</row>
    <row r="2220" spans="1:17">
      <c r="A2220"/>
      <c r="B2220"/>
      <c r="C2220"/>
      <c r="D2220"/>
      <c r="E2220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</row>
    <row r="2221" spans="1:17">
      <c r="A2221"/>
      <c r="B2221"/>
      <c r="C2221"/>
      <c r="D2221"/>
      <c r="E2221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</row>
    <row r="2222" spans="1:17">
      <c r="A2222"/>
      <c r="B2222"/>
      <c r="C2222"/>
      <c r="D2222"/>
      <c r="E2222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</row>
    <row r="2223" spans="1:17">
      <c r="A2223"/>
      <c r="B2223"/>
      <c r="C2223"/>
      <c r="D2223"/>
      <c r="E2223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</row>
    <row r="2224" spans="1:17">
      <c r="A2224"/>
      <c r="B2224"/>
      <c r="C2224"/>
      <c r="D2224"/>
      <c r="E2224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</row>
    <row r="2225" spans="1:17">
      <c r="A2225"/>
      <c r="B2225"/>
      <c r="C2225"/>
      <c r="D2225"/>
      <c r="E2225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</row>
    <row r="2226" spans="1:17">
      <c r="A2226"/>
      <c r="B2226"/>
      <c r="C2226"/>
      <c r="D2226"/>
      <c r="E2226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</row>
    <row r="2227" spans="1:17">
      <c r="A2227"/>
      <c r="B2227"/>
      <c r="C2227"/>
      <c r="D2227"/>
      <c r="E2227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</row>
    <row r="2228" spans="1:17">
      <c r="A2228"/>
      <c r="B2228"/>
      <c r="C2228"/>
      <c r="D2228"/>
      <c r="E222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</row>
    <row r="2229" spans="1:17">
      <c r="A2229"/>
      <c r="B2229"/>
      <c r="C2229"/>
      <c r="D2229"/>
      <c r="E2229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</row>
    <row r="2230" spans="1:17">
      <c r="A2230"/>
      <c r="B2230"/>
      <c r="C2230"/>
      <c r="D2230"/>
      <c r="E2230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</row>
    <row r="2231" spans="1:17">
      <c r="A2231"/>
      <c r="B2231"/>
      <c r="C2231"/>
      <c r="D2231"/>
      <c r="E2231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</row>
    <row r="2232" spans="1:17">
      <c r="A2232"/>
      <c r="B2232"/>
      <c r="C2232"/>
      <c r="D2232"/>
      <c r="E2232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</row>
    <row r="2233" spans="1:17">
      <c r="A2233"/>
      <c r="B2233"/>
      <c r="C2233"/>
      <c r="D2233"/>
      <c r="E2233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</row>
    <row r="2234" spans="1:17">
      <c r="A2234"/>
      <c r="B2234"/>
      <c r="C2234"/>
      <c r="D2234"/>
      <c r="E2234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</row>
    <row r="2235" spans="1:17">
      <c r="A2235"/>
      <c r="B2235"/>
      <c r="C2235"/>
      <c r="D2235"/>
      <c r="E2235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</row>
    <row r="2236" spans="1:17">
      <c r="A2236"/>
      <c r="B2236"/>
      <c r="C2236"/>
      <c r="D2236"/>
      <c r="E2236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</row>
    <row r="2237" spans="1:17">
      <c r="A2237"/>
      <c r="B2237"/>
      <c r="C2237"/>
      <c r="D2237"/>
      <c r="E2237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</row>
    <row r="2238" spans="1:17">
      <c r="A2238"/>
      <c r="B2238"/>
      <c r="C2238"/>
      <c r="D2238"/>
      <c r="E223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</row>
    <row r="2239" spans="1:17">
      <c r="A2239"/>
      <c r="B2239"/>
      <c r="C2239"/>
      <c r="D2239"/>
      <c r="E2239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</row>
    <row r="2240" spans="1:17">
      <c r="A2240"/>
      <c r="B2240"/>
      <c r="C2240"/>
      <c r="D2240"/>
      <c r="E2240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</row>
    <row r="2241" spans="1:17">
      <c r="A2241"/>
      <c r="B2241"/>
      <c r="C2241"/>
      <c r="D2241"/>
      <c r="E2241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</row>
    <row r="2242" spans="1:17">
      <c r="A2242"/>
      <c r="B2242"/>
      <c r="C2242"/>
      <c r="D2242"/>
      <c r="E2242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</row>
    <row r="2243" spans="1:17">
      <c r="A2243"/>
      <c r="B2243"/>
      <c r="C2243"/>
      <c r="D2243"/>
      <c r="E2243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</row>
    <row r="2244" spans="1:17">
      <c r="A2244"/>
      <c r="B2244"/>
      <c r="C2244"/>
      <c r="D2244"/>
      <c r="E2244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</row>
    <row r="2245" spans="1:17">
      <c r="A2245"/>
      <c r="B2245"/>
      <c r="C2245"/>
      <c r="D2245"/>
      <c r="E2245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</row>
    <row r="2246" spans="1:17">
      <c r="A2246"/>
      <c r="B2246"/>
      <c r="C2246"/>
      <c r="D2246"/>
      <c r="E2246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</row>
    <row r="2247" spans="1:17">
      <c r="A2247"/>
      <c r="B2247"/>
      <c r="C2247"/>
      <c r="D2247"/>
      <c r="E2247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</row>
    <row r="2248" spans="1:17">
      <c r="A2248"/>
      <c r="B2248"/>
      <c r="C2248"/>
      <c r="D2248"/>
      <c r="E224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</row>
    <row r="2249" spans="1:17">
      <c r="A2249"/>
      <c r="B2249"/>
      <c r="C2249"/>
      <c r="D2249"/>
      <c r="E2249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</row>
    <row r="2250" spans="1:17">
      <c r="A2250"/>
      <c r="B2250"/>
      <c r="C2250"/>
      <c r="D2250"/>
      <c r="E2250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</row>
    <row r="2251" spans="1:17">
      <c r="A2251"/>
      <c r="B2251"/>
      <c r="C2251"/>
      <c r="D2251"/>
      <c r="E2251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</row>
    <row r="2252" spans="1:17">
      <c r="A2252"/>
      <c r="B2252"/>
      <c r="C2252"/>
      <c r="D2252"/>
      <c r="E2252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</row>
    <row r="2253" spans="1:17">
      <c r="A2253"/>
      <c r="B2253"/>
      <c r="C2253"/>
      <c r="D2253"/>
      <c r="E2253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</row>
    <row r="2254" spans="1:17">
      <c r="A2254"/>
      <c r="B2254"/>
      <c r="C2254"/>
      <c r="D2254"/>
      <c r="E2254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</row>
    <row r="2255" spans="1:17">
      <c r="A2255"/>
      <c r="B2255"/>
      <c r="C2255"/>
      <c r="D2255"/>
      <c r="E2255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</row>
    <row r="2256" spans="1:17">
      <c r="A2256"/>
      <c r="B2256"/>
      <c r="C2256"/>
      <c r="D2256"/>
      <c r="E2256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</row>
    <row r="2257" spans="1:17">
      <c r="A2257"/>
      <c r="B2257"/>
      <c r="C2257"/>
      <c r="D2257"/>
      <c r="E2257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</row>
    <row r="2258" spans="1:17">
      <c r="A2258"/>
      <c r="B2258"/>
      <c r="C2258"/>
      <c r="D2258"/>
      <c r="E22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</row>
    <row r="2259" spans="1:17">
      <c r="A2259"/>
      <c r="B2259"/>
      <c r="C2259"/>
      <c r="D2259"/>
      <c r="E2259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</row>
    <row r="2260" spans="1:17">
      <c r="A2260"/>
      <c r="B2260"/>
      <c r="C2260"/>
      <c r="D2260"/>
      <c r="E2260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</row>
    <row r="2261" spans="1:17">
      <c r="A2261"/>
      <c r="B2261"/>
      <c r="C2261"/>
      <c r="D2261"/>
      <c r="E2261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</row>
    <row r="2262" spans="1:17">
      <c r="A2262"/>
      <c r="B2262"/>
      <c r="C2262"/>
      <c r="D2262"/>
      <c r="E2262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</row>
    <row r="2263" spans="1:17">
      <c r="A2263"/>
      <c r="B2263"/>
      <c r="C2263"/>
      <c r="D2263"/>
      <c r="E2263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</row>
    <row r="2264" spans="1:17">
      <c r="A2264"/>
      <c r="B2264"/>
      <c r="C2264"/>
      <c r="D2264"/>
      <c r="E2264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</row>
    <row r="2265" spans="1:17">
      <c r="A2265"/>
      <c r="B2265"/>
      <c r="C2265"/>
      <c r="D2265"/>
      <c r="E2265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</row>
    <row r="2266" spans="1:17">
      <c r="A2266"/>
      <c r="B2266"/>
      <c r="C2266"/>
      <c r="D2266"/>
      <c r="E2266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</row>
    <row r="2267" spans="1:17">
      <c r="A2267"/>
      <c r="B2267"/>
      <c r="C2267"/>
      <c r="D2267"/>
      <c r="E2267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</row>
    <row r="2268" spans="1:17">
      <c r="A2268"/>
      <c r="B2268"/>
      <c r="C2268"/>
      <c r="D2268"/>
      <c r="E226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</row>
    <row r="2269" spans="1:17">
      <c r="A2269"/>
      <c r="B2269"/>
      <c r="C2269"/>
      <c r="D2269"/>
      <c r="E2269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</row>
    <row r="2270" spans="1:17">
      <c r="A2270"/>
      <c r="B2270"/>
      <c r="C2270"/>
      <c r="D2270"/>
      <c r="E2270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</row>
    <row r="2271" spans="1:17">
      <c r="A2271"/>
      <c r="B2271"/>
      <c r="C2271"/>
      <c r="D2271"/>
      <c r="E2271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</row>
    <row r="2272" spans="1:17">
      <c r="A2272"/>
      <c r="B2272"/>
      <c r="C2272"/>
      <c r="D2272"/>
      <c r="E2272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</row>
    <row r="2273" spans="1:17">
      <c r="A2273"/>
      <c r="B2273"/>
      <c r="C2273"/>
      <c r="D2273"/>
      <c r="E2273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</row>
    <row r="2274" spans="1:17">
      <c r="A2274"/>
      <c r="B2274"/>
      <c r="C2274"/>
      <c r="D2274"/>
      <c r="E2274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</row>
    <row r="2275" spans="1:17">
      <c r="A2275"/>
      <c r="B2275"/>
      <c r="C2275"/>
      <c r="D2275"/>
      <c r="E2275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</row>
    <row r="2276" spans="1:17">
      <c r="A2276"/>
      <c r="B2276"/>
      <c r="C2276"/>
      <c r="D2276"/>
      <c r="E2276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</row>
    <row r="2277" spans="1:17">
      <c r="A2277"/>
      <c r="B2277"/>
      <c r="C2277"/>
      <c r="D2277"/>
      <c r="E2277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</row>
    <row r="2278" spans="1:17">
      <c r="A2278"/>
      <c r="B2278"/>
      <c r="C2278"/>
      <c r="D2278"/>
      <c r="E227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</row>
    <row r="2279" spans="1:17">
      <c r="A2279"/>
      <c r="B2279"/>
      <c r="C2279"/>
      <c r="D2279"/>
      <c r="E2279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</row>
    <row r="2280" spans="1:17">
      <c r="A2280"/>
      <c r="B2280"/>
      <c r="C2280"/>
      <c r="D2280"/>
      <c r="E2280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</row>
    <row r="2281" spans="1:17">
      <c r="A2281"/>
      <c r="B2281"/>
      <c r="C2281"/>
      <c r="D2281"/>
      <c r="E2281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</row>
    <row r="2282" spans="1:17">
      <c r="A2282"/>
      <c r="B2282"/>
      <c r="C2282"/>
      <c r="D2282"/>
      <c r="E2282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</row>
    <row r="2283" spans="1:17">
      <c r="A2283"/>
      <c r="B2283"/>
      <c r="C2283"/>
      <c r="D2283"/>
      <c r="E2283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</row>
    <row r="2284" spans="1:17">
      <c r="A2284"/>
      <c r="B2284"/>
      <c r="C2284"/>
      <c r="D2284"/>
      <c r="E2284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</row>
    <row r="2285" spans="1:17">
      <c r="A2285"/>
      <c r="B2285"/>
      <c r="C2285"/>
      <c r="D2285"/>
      <c r="E2285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</row>
    <row r="2286" spans="1:17">
      <c r="A2286"/>
      <c r="B2286"/>
      <c r="C2286"/>
      <c r="D2286"/>
      <c r="E2286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</row>
    <row r="2287" spans="1:17">
      <c r="A2287"/>
      <c r="B2287"/>
      <c r="C2287"/>
      <c r="D2287"/>
      <c r="E2287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</row>
    <row r="2288" spans="1:17">
      <c r="A2288"/>
      <c r="B2288"/>
      <c r="C2288"/>
      <c r="D2288"/>
      <c r="E228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</row>
    <row r="2289" spans="1:17">
      <c r="A2289"/>
      <c r="B2289"/>
      <c r="C2289"/>
      <c r="D2289"/>
      <c r="E2289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</row>
    <row r="2290" spans="1:17">
      <c r="A2290"/>
      <c r="B2290"/>
      <c r="C2290"/>
      <c r="D2290"/>
      <c r="E2290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</row>
    <row r="2291" spans="1:17">
      <c r="A2291"/>
      <c r="B2291"/>
      <c r="C2291"/>
      <c r="D2291"/>
      <c r="E2291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</row>
    <row r="2292" spans="1:17">
      <c r="A2292"/>
      <c r="B2292"/>
      <c r="C2292"/>
      <c r="D2292"/>
      <c r="E2292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</row>
    <row r="2293" spans="1:17">
      <c r="A2293"/>
      <c r="B2293"/>
      <c r="C2293"/>
      <c r="D2293"/>
      <c r="E2293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</row>
    <row r="2294" spans="1:17">
      <c r="A2294"/>
      <c r="B2294"/>
      <c r="C2294"/>
      <c r="D2294"/>
      <c r="E2294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</row>
    <row r="2295" spans="1:17">
      <c r="A2295"/>
      <c r="B2295"/>
      <c r="C2295"/>
      <c r="D2295"/>
      <c r="E2295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</row>
    <row r="2296" spans="1:17">
      <c r="A2296"/>
      <c r="B2296"/>
      <c r="C2296"/>
      <c r="D2296"/>
      <c r="E2296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</row>
    <row r="2297" spans="1:17">
      <c r="A2297"/>
      <c r="B2297"/>
      <c r="C2297"/>
      <c r="D2297"/>
      <c r="E2297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</row>
    <row r="2298" spans="1:17">
      <c r="A2298"/>
      <c r="B2298"/>
      <c r="C2298"/>
      <c r="D2298"/>
      <c r="E229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</row>
    <row r="2299" spans="1:17">
      <c r="A2299"/>
      <c r="B2299"/>
      <c r="C2299"/>
      <c r="D2299"/>
      <c r="E2299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</row>
    <row r="2300" spans="1:17">
      <c r="A2300"/>
      <c r="B2300"/>
      <c r="C2300"/>
      <c r="D2300"/>
      <c r="E2300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</row>
    <row r="2301" spans="1:17">
      <c r="A2301"/>
      <c r="B2301"/>
      <c r="C2301"/>
      <c r="D2301"/>
      <c r="E2301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</row>
    <row r="2302" spans="1:17">
      <c r="A2302"/>
      <c r="B2302"/>
      <c r="C2302"/>
      <c r="D2302"/>
      <c r="E2302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</row>
    <row r="2303" spans="1:17">
      <c r="A2303"/>
      <c r="B2303"/>
      <c r="C2303"/>
      <c r="D2303"/>
      <c r="E2303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</row>
    <row r="2304" spans="1:17">
      <c r="A2304"/>
      <c r="B2304"/>
      <c r="C2304"/>
      <c r="D2304"/>
      <c r="E2304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</row>
    <row r="2305" spans="1:17">
      <c r="A2305"/>
      <c r="B2305"/>
      <c r="C2305"/>
      <c r="D2305"/>
      <c r="E2305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</row>
    <row r="2306" spans="1:17">
      <c r="A2306"/>
      <c r="B2306"/>
      <c r="C2306"/>
      <c r="D2306"/>
      <c r="E2306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</row>
    <row r="2307" spans="1:17">
      <c r="A2307"/>
      <c r="B2307"/>
      <c r="C2307"/>
      <c r="D2307"/>
      <c r="E2307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</row>
    <row r="2308" spans="1:17">
      <c r="A2308"/>
      <c r="B2308"/>
      <c r="C2308"/>
      <c r="D2308"/>
      <c r="E230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</row>
    <row r="2309" spans="1:17">
      <c r="A2309"/>
      <c r="B2309"/>
      <c r="C2309"/>
      <c r="D2309"/>
      <c r="E2309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</row>
    <row r="2310" spans="1:17">
      <c r="A2310"/>
      <c r="B2310"/>
      <c r="C2310"/>
      <c r="D2310"/>
      <c r="E2310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</row>
    <row r="2311" spans="1:17">
      <c r="A2311"/>
      <c r="B2311"/>
      <c r="C2311"/>
      <c r="D2311"/>
      <c r="E2311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</row>
    <row r="2312" spans="1:17">
      <c r="A2312"/>
      <c r="B2312"/>
      <c r="C2312"/>
      <c r="D2312"/>
      <c r="E2312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</row>
    <row r="2313" spans="1:17">
      <c r="A2313"/>
      <c r="B2313"/>
      <c r="C2313"/>
      <c r="D2313"/>
      <c r="E2313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</row>
    <row r="2314" spans="1:17">
      <c r="A2314"/>
      <c r="B2314"/>
      <c r="C2314"/>
      <c r="D2314"/>
      <c r="E2314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</row>
    <row r="2315" spans="1:17">
      <c r="A2315"/>
      <c r="B2315"/>
      <c r="C2315"/>
      <c r="D2315"/>
      <c r="E2315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</row>
    <row r="2316" spans="1:17">
      <c r="A2316"/>
      <c r="B2316"/>
      <c r="C2316"/>
      <c r="D2316"/>
      <c r="E2316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</row>
    <row r="2317" spans="1:17">
      <c r="A2317"/>
      <c r="B2317"/>
      <c r="C2317"/>
      <c r="D2317"/>
      <c r="E2317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</row>
    <row r="2318" spans="1:17">
      <c r="A2318"/>
      <c r="B2318"/>
      <c r="C2318"/>
      <c r="D2318"/>
      <c r="E231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</row>
    <row r="2319" spans="1:17">
      <c r="A2319"/>
      <c r="B2319"/>
      <c r="C2319"/>
      <c r="D2319"/>
      <c r="E2319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</row>
    <row r="2320" spans="1:17">
      <c r="A2320"/>
      <c r="B2320"/>
      <c r="C2320"/>
      <c r="D2320"/>
      <c r="E2320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</row>
    <row r="2321" spans="1:17">
      <c r="A2321"/>
      <c r="B2321"/>
      <c r="C2321"/>
      <c r="D2321"/>
      <c r="E2321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</row>
    <row r="2322" spans="1:17">
      <c r="A2322"/>
      <c r="B2322"/>
      <c r="C2322"/>
      <c r="D2322"/>
      <c r="E2322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</row>
    <row r="2323" spans="1:17">
      <c r="A2323"/>
      <c r="B2323"/>
      <c r="C2323"/>
      <c r="D2323"/>
      <c r="E2323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</row>
    <row r="2324" spans="1:17">
      <c r="A2324"/>
      <c r="B2324"/>
      <c r="C2324"/>
      <c r="D2324"/>
      <c r="E2324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</row>
    <row r="2325" spans="1:17">
      <c r="A2325"/>
      <c r="B2325"/>
      <c r="C2325"/>
      <c r="D2325"/>
      <c r="E2325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</row>
    <row r="2326" spans="1:17">
      <c r="A2326"/>
      <c r="B2326"/>
      <c r="C2326"/>
      <c r="D2326"/>
      <c r="E2326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</row>
    <row r="2327" spans="1:17">
      <c r="A2327"/>
      <c r="B2327"/>
      <c r="C2327"/>
      <c r="D2327"/>
      <c r="E2327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</row>
    <row r="2328" spans="1:17">
      <c r="A2328"/>
      <c r="B2328"/>
      <c r="C2328"/>
      <c r="D2328"/>
      <c r="E232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</row>
    <row r="2329" spans="1:17">
      <c r="A2329"/>
      <c r="B2329"/>
      <c r="C2329"/>
      <c r="D2329"/>
      <c r="E2329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</row>
    <row r="2330" spans="1:17">
      <c r="A2330"/>
      <c r="B2330"/>
      <c r="C2330"/>
      <c r="D2330"/>
      <c r="E2330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</row>
    <row r="2331" spans="1:17">
      <c r="A2331"/>
      <c r="B2331"/>
      <c r="C2331"/>
      <c r="D2331"/>
      <c r="E2331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</row>
    <row r="2332" spans="1:17">
      <c r="A2332"/>
      <c r="B2332"/>
      <c r="C2332"/>
      <c r="D2332"/>
      <c r="E2332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</row>
    <row r="2333" spans="1:17">
      <c r="A2333"/>
      <c r="B2333"/>
      <c r="C2333"/>
      <c r="D2333"/>
      <c r="E2333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</row>
    <row r="2334" spans="1:17">
      <c r="A2334"/>
      <c r="B2334"/>
      <c r="C2334"/>
      <c r="D2334"/>
      <c r="E2334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</row>
    <row r="2335" spans="1:17">
      <c r="A2335"/>
      <c r="B2335"/>
      <c r="C2335"/>
      <c r="D2335"/>
      <c r="E2335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</row>
    <row r="2336" spans="1:17">
      <c r="A2336"/>
      <c r="B2336"/>
      <c r="C2336"/>
      <c r="D2336"/>
      <c r="E2336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</row>
    <row r="2337" spans="1:17">
      <c r="A2337"/>
      <c r="B2337"/>
      <c r="C2337"/>
      <c r="D2337"/>
      <c r="E2337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</row>
    <row r="2338" spans="1:17">
      <c r="A2338"/>
      <c r="B2338"/>
      <c r="C2338"/>
      <c r="D2338"/>
      <c r="E233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</row>
    <row r="2339" spans="1:17">
      <c r="A2339"/>
      <c r="B2339"/>
      <c r="C2339"/>
      <c r="D2339"/>
      <c r="E2339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</row>
    <row r="2340" spans="1:17">
      <c r="A2340"/>
      <c r="B2340"/>
      <c r="C2340"/>
      <c r="D2340"/>
      <c r="E2340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</row>
    <row r="2341" spans="1:17">
      <c r="A2341"/>
      <c r="B2341"/>
      <c r="C2341"/>
      <c r="D2341"/>
      <c r="E2341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</row>
    <row r="2342" spans="1:17">
      <c r="A2342"/>
      <c r="B2342"/>
      <c r="C2342"/>
      <c r="D2342"/>
      <c r="E2342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</row>
    <row r="2343" spans="1:17">
      <c r="A2343"/>
      <c r="B2343"/>
      <c r="C2343"/>
      <c r="D2343"/>
      <c r="E2343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</row>
    <row r="2344" spans="1:17">
      <c r="A2344"/>
      <c r="B2344"/>
      <c r="C2344"/>
      <c r="D2344"/>
      <c r="E2344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</row>
    <row r="2345" spans="1:17">
      <c r="A2345"/>
      <c r="B2345"/>
      <c r="C2345"/>
      <c r="D2345"/>
      <c r="E2345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</row>
    <row r="2346" spans="1:17">
      <c r="A2346"/>
      <c r="B2346"/>
      <c r="C2346"/>
      <c r="D2346"/>
      <c r="E2346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</row>
    <row r="2347" spans="1:17">
      <c r="A2347"/>
      <c r="B2347"/>
      <c r="C2347"/>
      <c r="D2347"/>
      <c r="E2347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</row>
    <row r="2348" spans="1:17">
      <c r="A2348"/>
      <c r="B2348"/>
      <c r="C2348"/>
      <c r="D2348"/>
      <c r="E234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</row>
    <row r="2349" spans="1:17">
      <c r="A2349"/>
      <c r="B2349"/>
      <c r="C2349"/>
      <c r="D2349"/>
      <c r="E2349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</row>
    <row r="2350" spans="1:17">
      <c r="A2350"/>
      <c r="B2350"/>
      <c r="C2350"/>
      <c r="D2350"/>
      <c r="E2350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</row>
    <row r="2351" spans="1:17">
      <c r="A2351"/>
      <c r="B2351"/>
      <c r="C2351"/>
      <c r="D2351"/>
      <c r="E2351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</row>
    <row r="2352" spans="1:17">
      <c r="A2352"/>
      <c r="B2352"/>
      <c r="C2352"/>
      <c r="D2352"/>
      <c r="E2352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</row>
    <row r="2353" spans="1:17">
      <c r="A2353"/>
      <c r="B2353"/>
      <c r="C2353"/>
      <c r="D2353"/>
      <c r="E2353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</row>
    <row r="2354" spans="1:17">
      <c r="A2354"/>
      <c r="B2354"/>
      <c r="C2354"/>
      <c r="D2354"/>
      <c r="E2354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</row>
    <row r="2355" spans="1:17">
      <c r="A2355"/>
      <c r="B2355"/>
      <c r="C2355"/>
      <c r="D2355"/>
      <c r="E2355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</row>
    <row r="2356" spans="1:17">
      <c r="A2356"/>
      <c r="B2356"/>
      <c r="C2356"/>
      <c r="D2356"/>
      <c r="E2356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</row>
    <row r="2357" spans="1:17">
      <c r="A2357"/>
      <c r="B2357"/>
      <c r="C2357"/>
      <c r="D2357"/>
      <c r="E2357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</row>
    <row r="2358" spans="1:17">
      <c r="A2358"/>
      <c r="B2358"/>
      <c r="C2358"/>
      <c r="D2358"/>
      <c r="E23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</row>
    <row r="2359" spans="1:17">
      <c r="A2359"/>
      <c r="B2359"/>
      <c r="C2359"/>
      <c r="D2359"/>
      <c r="E2359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</row>
    <row r="2360" spans="1:17">
      <c r="A2360"/>
      <c r="B2360"/>
      <c r="C2360"/>
      <c r="D2360"/>
      <c r="E2360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</row>
    <row r="2361" spans="1:17">
      <c r="A2361"/>
      <c r="B2361"/>
      <c r="C2361"/>
      <c r="D2361"/>
      <c r="E2361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</row>
    <row r="2362" spans="1:17">
      <c r="A2362"/>
      <c r="B2362"/>
      <c r="C2362"/>
      <c r="D2362"/>
      <c r="E2362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</row>
    <row r="2363" spans="1:17">
      <c r="A2363"/>
      <c r="B2363"/>
      <c r="C2363"/>
      <c r="D2363"/>
      <c r="E2363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</row>
    <row r="2364" spans="1:17">
      <c r="A2364"/>
      <c r="B2364"/>
      <c r="C2364"/>
      <c r="D2364"/>
      <c r="E2364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</row>
    <row r="2365" spans="1:17">
      <c r="A2365"/>
      <c r="B2365"/>
      <c r="C2365"/>
      <c r="D2365"/>
      <c r="E2365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</row>
    <row r="2366" spans="1:17">
      <c r="A2366"/>
      <c r="B2366"/>
      <c r="C2366"/>
      <c r="D2366"/>
      <c r="E2366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</row>
    <row r="2367" spans="1:17">
      <c r="A2367"/>
      <c r="B2367"/>
      <c r="C2367"/>
      <c r="D2367"/>
      <c r="E2367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</row>
    <row r="2368" spans="1:17">
      <c r="A2368"/>
      <c r="B2368"/>
      <c r="C2368"/>
      <c r="D2368"/>
      <c r="E236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</row>
    <row r="2369" spans="1:17">
      <c r="A2369"/>
      <c r="B2369"/>
      <c r="C2369"/>
      <c r="D2369"/>
      <c r="E2369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</row>
    <row r="2370" spans="1:17">
      <c r="A2370"/>
      <c r="B2370"/>
      <c r="C2370"/>
      <c r="D2370"/>
      <c r="E2370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</row>
    <row r="2371" spans="1:17">
      <c r="A2371"/>
      <c r="B2371"/>
      <c r="C2371"/>
      <c r="D2371"/>
      <c r="E2371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</row>
    <row r="2372" spans="1:17">
      <c r="A2372"/>
      <c r="B2372"/>
      <c r="C2372"/>
      <c r="D2372"/>
      <c r="E2372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</row>
    <row r="2373" spans="1:17">
      <c r="A2373"/>
      <c r="B2373"/>
      <c r="C2373"/>
      <c r="D2373"/>
      <c r="E2373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</row>
    <row r="2374" spans="1:17">
      <c r="A2374"/>
      <c r="B2374"/>
      <c r="C2374"/>
      <c r="D2374"/>
      <c r="E2374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</row>
    <row r="2375" spans="1:17">
      <c r="A2375"/>
      <c r="B2375"/>
      <c r="C2375"/>
      <c r="D2375"/>
      <c r="E2375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</row>
    <row r="2376" spans="1:17">
      <c r="A2376"/>
      <c r="B2376"/>
      <c r="C2376"/>
      <c r="D2376"/>
      <c r="E2376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</row>
    <row r="2377" spans="1:17">
      <c r="A2377"/>
      <c r="B2377"/>
      <c r="C2377"/>
      <c r="D2377"/>
      <c r="E2377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</row>
    <row r="2378" spans="1:17">
      <c r="A2378"/>
      <c r="B2378"/>
      <c r="C2378"/>
      <c r="D2378"/>
      <c r="E237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</row>
    <row r="2379" spans="1:17">
      <c r="A2379"/>
      <c r="B2379"/>
      <c r="C2379"/>
      <c r="D2379"/>
      <c r="E2379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</row>
    <row r="2380" spans="1:17">
      <c r="A2380"/>
      <c r="B2380"/>
      <c r="C2380"/>
      <c r="D2380"/>
      <c r="E2380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</row>
    <row r="2381" spans="1:17">
      <c r="A2381"/>
      <c r="B2381"/>
      <c r="C2381"/>
      <c r="D2381"/>
      <c r="E2381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</row>
    <row r="2382" spans="1:17">
      <c r="A2382"/>
      <c r="B2382"/>
      <c r="C2382"/>
      <c r="D2382"/>
      <c r="E2382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</row>
    <row r="2383" spans="1:17">
      <c r="A2383"/>
      <c r="B2383"/>
      <c r="C2383"/>
      <c r="D2383"/>
      <c r="E2383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</row>
    <row r="2384" spans="1:17">
      <c r="A2384"/>
      <c r="B2384"/>
      <c r="C2384"/>
      <c r="D2384"/>
      <c r="E2384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</row>
    <row r="2385" spans="1:17">
      <c r="A2385"/>
      <c r="B2385"/>
      <c r="C2385"/>
      <c r="D2385"/>
      <c r="E2385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</row>
    <row r="2386" spans="1:17">
      <c r="A2386"/>
      <c r="B2386"/>
      <c r="C2386"/>
      <c r="D2386"/>
      <c r="E2386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</row>
    <row r="2387" spans="1:17">
      <c r="A2387"/>
      <c r="B2387"/>
      <c r="C2387"/>
      <c r="D2387"/>
      <c r="E2387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</row>
    <row r="2388" spans="1:17">
      <c r="A2388"/>
      <c r="B2388"/>
      <c r="C2388"/>
      <c r="D2388"/>
      <c r="E238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</row>
    <row r="2389" spans="1:17">
      <c r="A2389"/>
      <c r="B2389"/>
      <c r="C2389"/>
      <c r="D2389"/>
      <c r="E2389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</row>
    <row r="2390" spans="1:17">
      <c r="A2390"/>
      <c r="B2390"/>
      <c r="C2390"/>
      <c r="D2390"/>
      <c r="E2390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</row>
    <row r="2391" spans="1:17">
      <c r="A2391"/>
      <c r="B2391"/>
      <c r="C2391"/>
      <c r="D2391"/>
      <c r="E2391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</row>
    <row r="2392" spans="1:17">
      <c r="A2392"/>
      <c r="B2392"/>
      <c r="C2392"/>
      <c r="D2392"/>
      <c r="E2392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</row>
    <row r="2393" spans="1:17">
      <c r="A2393"/>
      <c r="B2393"/>
      <c r="C2393"/>
      <c r="D2393"/>
      <c r="E2393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</row>
    <row r="2394" spans="1:17">
      <c r="A2394"/>
      <c r="B2394"/>
      <c r="C2394"/>
      <c r="D2394"/>
      <c r="E2394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</row>
    <row r="2395" spans="1:17">
      <c r="A2395"/>
      <c r="B2395"/>
      <c r="C2395"/>
      <c r="D2395"/>
      <c r="E2395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</row>
    <row r="2396" spans="1:17">
      <c r="A2396"/>
      <c r="B2396"/>
      <c r="C2396"/>
      <c r="D2396"/>
      <c r="E2396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</row>
    <row r="2397" spans="1:17">
      <c r="A2397"/>
      <c r="B2397"/>
      <c r="C2397"/>
      <c r="D2397"/>
      <c r="E2397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</row>
    <row r="2398" spans="1:17">
      <c r="A2398"/>
      <c r="B2398"/>
      <c r="C2398"/>
      <c r="D2398"/>
      <c r="E239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</row>
    <row r="2399" spans="1:17">
      <c r="A2399"/>
      <c r="B2399"/>
      <c r="C2399"/>
      <c r="D2399"/>
      <c r="E2399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</row>
    <row r="2400" spans="1:17">
      <c r="A2400"/>
      <c r="B2400"/>
      <c r="C2400"/>
      <c r="D2400"/>
      <c r="E2400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</row>
    <row r="2401" spans="1:17">
      <c r="A2401"/>
      <c r="B2401"/>
      <c r="C2401"/>
      <c r="D2401"/>
      <c r="E2401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</row>
    <row r="2402" spans="1:17">
      <c r="A2402"/>
      <c r="B2402"/>
      <c r="C2402"/>
      <c r="D2402"/>
      <c r="E2402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</row>
    <row r="2403" spans="1:17">
      <c r="A2403"/>
      <c r="B2403"/>
      <c r="C2403"/>
      <c r="D2403"/>
      <c r="E2403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</row>
    <row r="2404" spans="1:17">
      <c r="A2404"/>
      <c r="B2404"/>
      <c r="C2404"/>
      <c r="D2404"/>
      <c r="E2404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</row>
    <row r="2405" spans="1:17">
      <c r="A2405"/>
      <c r="B2405"/>
      <c r="C2405"/>
      <c r="D2405"/>
      <c r="E2405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</row>
    <row r="2406" spans="1:17">
      <c r="A2406"/>
      <c r="B2406"/>
      <c r="C2406"/>
      <c r="D2406"/>
      <c r="E2406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</row>
    <row r="2407" spans="1:17">
      <c r="A2407"/>
      <c r="B2407"/>
      <c r="C2407"/>
      <c r="D2407"/>
      <c r="E2407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</row>
    <row r="2408" spans="1:17">
      <c r="A2408"/>
      <c r="B2408"/>
      <c r="C2408"/>
      <c r="D2408"/>
      <c r="E240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</row>
    <row r="2409" spans="1:17">
      <c r="A2409"/>
      <c r="B2409"/>
      <c r="C2409"/>
      <c r="D2409"/>
      <c r="E2409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</row>
    <row r="2410" spans="1:17">
      <c r="A2410"/>
      <c r="B2410"/>
      <c r="C2410"/>
      <c r="D2410"/>
      <c r="E2410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</row>
    <row r="2411" spans="1:17">
      <c r="A2411"/>
      <c r="B2411"/>
      <c r="C2411"/>
      <c r="D2411"/>
      <c r="E2411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</row>
    <row r="2412" spans="1:17">
      <c r="A2412"/>
      <c r="B2412"/>
      <c r="C2412"/>
      <c r="D2412"/>
      <c r="E2412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</row>
    <row r="2413" spans="1:17">
      <c r="A2413"/>
      <c r="B2413"/>
      <c r="C2413"/>
      <c r="D2413"/>
      <c r="E2413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</row>
    <row r="2414" spans="1:17">
      <c r="A2414"/>
      <c r="B2414"/>
      <c r="C2414"/>
      <c r="D2414"/>
      <c r="E2414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</row>
    <row r="2415" spans="1:17">
      <c r="A2415"/>
      <c r="B2415"/>
      <c r="C2415"/>
      <c r="D2415"/>
      <c r="E2415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</row>
    <row r="2416" spans="1:17">
      <c r="A2416"/>
      <c r="B2416"/>
      <c r="C2416"/>
      <c r="D2416"/>
      <c r="E2416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</row>
    <row r="2417" spans="1:17">
      <c r="A2417"/>
      <c r="B2417"/>
      <c r="C2417"/>
      <c r="D2417"/>
      <c r="E2417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</row>
    <row r="2418" spans="1:17">
      <c r="A2418"/>
      <c r="B2418"/>
      <c r="C2418"/>
      <c r="D2418"/>
      <c r="E241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</row>
    <row r="2419" spans="1:17">
      <c r="A2419"/>
      <c r="B2419"/>
      <c r="C2419"/>
      <c r="D2419"/>
      <c r="E2419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</row>
    <row r="2420" spans="1:17">
      <c r="A2420"/>
      <c r="B2420"/>
      <c r="C2420"/>
      <c r="D2420"/>
      <c r="E2420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</row>
    <row r="2421" spans="1:17">
      <c r="A2421"/>
      <c r="B2421"/>
      <c r="C2421"/>
      <c r="D2421"/>
      <c r="E2421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</row>
    <row r="2422" spans="1:17">
      <c r="A2422"/>
      <c r="B2422"/>
      <c r="C2422"/>
      <c r="D2422"/>
      <c r="E2422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</row>
    <row r="2423" spans="1:17">
      <c r="A2423"/>
      <c r="B2423"/>
      <c r="C2423"/>
      <c r="D2423"/>
      <c r="E2423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</row>
    <row r="2424" spans="1:17">
      <c r="A2424"/>
      <c r="B2424"/>
      <c r="C2424"/>
      <c r="D2424"/>
      <c r="E2424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</row>
    <row r="2425" spans="1:17">
      <c r="A2425"/>
      <c r="B2425"/>
      <c r="C2425"/>
      <c r="D2425"/>
      <c r="E2425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</row>
    <row r="2426" spans="1:17">
      <c r="A2426"/>
      <c r="B2426"/>
      <c r="C2426"/>
      <c r="D2426"/>
      <c r="E2426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</row>
    <row r="2427" spans="1:17">
      <c r="A2427"/>
      <c r="B2427"/>
      <c r="C2427"/>
      <c r="D2427"/>
      <c r="E2427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</row>
    <row r="2428" spans="1:17">
      <c r="A2428"/>
      <c r="B2428"/>
      <c r="C2428"/>
      <c r="D2428"/>
      <c r="E242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</row>
    <row r="2429" spans="1:17">
      <c r="A2429"/>
      <c r="B2429"/>
      <c r="C2429"/>
      <c r="D2429"/>
      <c r="E2429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</row>
    <row r="2430" spans="1:17">
      <c r="A2430"/>
      <c r="B2430"/>
      <c r="C2430"/>
      <c r="D2430"/>
      <c r="E2430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</row>
    <row r="2431" spans="1:17">
      <c r="A2431"/>
      <c r="B2431"/>
      <c r="C2431"/>
      <c r="D2431"/>
      <c r="E2431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</row>
    <row r="2432" spans="1:17">
      <c r="A2432"/>
      <c r="B2432"/>
      <c r="C2432"/>
      <c r="D2432"/>
      <c r="E2432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</row>
    <row r="2433" spans="1:17">
      <c r="A2433"/>
      <c r="B2433"/>
      <c r="C2433"/>
      <c r="D2433"/>
      <c r="E2433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</row>
    <row r="2434" spans="1:17">
      <c r="A2434"/>
      <c r="B2434"/>
      <c r="C2434"/>
      <c r="D2434"/>
      <c r="E2434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</row>
    <row r="2435" spans="1:17">
      <c r="A2435"/>
      <c r="B2435"/>
      <c r="C2435"/>
      <c r="D2435"/>
      <c r="E2435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</row>
    <row r="2436" spans="1:17">
      <c r="A2436"/>
      <c r="B2436"/>
      <c r="C2436"/>
      <c r="D2436"/>
      <c r="E2436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</row>
    <row r="2437" spans="1:17">
      <c r="A2437"/>
      <c r="B2437"/>
      <c r="C2437"/>
      <c r="D2437"/>
      <c r="E2437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</row>
    <row r="2438" spans="1:17">
      <c r="A2438"/>
      <c r="B2438"/>
      <c r="C2438"/>
      <c r="D2438"/>
      <c r="E243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</row>
    <row r="2439" spans="1:17">
      <c r="A2439"/>
      <c r="B2439"/>
      <c r="C2439"/>
      <c r="D2439"/>
      <c r="E2439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</row>
    <row r="2440" spans="1:17">
      <c r="A2440"/>
      <c r="B2440"/>
      <c r="C2440"/>
      <c r="D2440"/>
      <c r="E2440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</row>
    <row r="2441" spans="1:17">
      <c r="A2441"/>
      <c r="B2441"/>
      <c r="C2441"/>
      <c r="D2441"/>
      <c r="E2441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</row>
    <row r="2442" spans="1:17">
      <c r="A2442"/>
      <c r="B2442"/>
      <c r="C2442"/>
      <c r="D2442"/>
      <c r="E2442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</row>
    <row r="2443" spans="1:17">
      <c r="A2443"/>
      <c r="B2443"/>
      <c r="C2443"/>
      <c r="D2443"/>
      <c r="E2443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</row>
    <row r="2444" spans="1:17">
      <c r="A2444"/>
      <c r="B2444"/>
      <c r="C2444"/>
      <c r="D2444"/>
      <c r="E2444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</row>
    <row r="2445" spans="1:17">
      <c r="A2445"/>
      <c r="B2445"/>
      <c r="C2445"/>
      <c r="D2445"/>
      <c r="E2445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</row>
    <row r="2446" spans="1:17">
      <c r="A2446"/>
      <c r="B2446"/>
      <c r="C2446"/>
      <c r="D2446"/>
      <c r="E2446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</row>
    <row r="2447" spans="1:17">
      <c r="A2447"/>
      <c r="B2447"/>
      <c r="C2447"/>
      <c r="D2447"/>
      <c r="E2447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</row>
    <row r="2448" spans="1:17">
      <c r="A2448"/>
      <c r="B2448"/>
      <c r="C2448"/>
      <c r="D2448"/>
      <c r="E244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</row>
    <row r="2449" spans="1:17">
      <c r="A2449"/>
      <c r="B2449"/>
      <c r="C2449"/>
      <c r="D2449"/>
      <c r="E2449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</row>
    <row r="2450" spans="1:17">
      <c r="A2450"/>
      <c r="B2450"/>
      <c r="C2450"/>
      <c r="D2450"/>
      <c r="E2450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</row>
    <row r="2451" spans="1:17">
      <c r="A2451"/>
      <c r="B2451"/>
      <c r="C2451"/>
      <c r="D2451"/>
      <c r="E2451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</row>
    <row r="2452" spans="1:17">
      <c r="A2452"/>
      <c r="B2452"/>
      <c r="C2452"/>
      <c r="D2452"/>
      <c r="E2452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</row>
    <row r="2453" spans="1:17">
      <c r="A2453"/>
      <c r="B2453"/>
      <c r="C2453"/>
      <c r="D2453"/>
      <c r="E2453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</row>
    <row r="2454" spans="1:17">
      <c r="A2454"/>
      <c r="B2454"/>
      <c r="C2454"/>
      <c r="D2454"/>
      <c r="E2454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</row>
    <row r="2455" spans="1:17">
      <c r="A2455"/>
      <c r="B2455"/>
      <c r="C2455"/>
      <c r="D2455"/>
      <c r="E2455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</row>
    <row r="2456" spans="1:17">
      <c r="A2456"/>
      <c r="B2456"/>
      <c r="C2456"/>
      <c r="D2456"/>
      <c r="E2456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</row>
    <row r="2457" spans="1:17">
      <c r="A2457"/>
      <c r="B2457"/>
      <c r="C2457"/>
      <c r="D2457"/>
      <c r="E2457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</row>
    <row r="2458" spans="1:17">
      <c r="A2458"/>
      <c r="B2458"/>
      <c r="C2458"/>
      <c r="D2458"/>
      <c r="E24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</row>
    <row r="2459" spans="1:17">
      <c r="A2459"/>
      <c r="B2459"/>
      <c r="C2459"/>
      <c r="D2459"/>
      <c r="E2459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</row>
    <row r="2460" spans="1:17">
      <c r="A2460"/>
      <c r="B2460"/>
      <c r="C2460"/>
      <c r="D2460"/>
      <c r="E2460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</row>
    <row r="2461" spans="1:17">
      <c r="A2461"/>
      <c r="B2461"/>
      <c r="C2461"/>
      <c r="D2461"/>
      <c r="E2461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</row>
    <row r="2462" spans="1:17">
      <c r="A2462"/>
      <c r="B2462"/>
      <c r="C2462"/>
      <c r="D2462"/>
      <c r="E2462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</row>
    <row r="2463" spans="1:17">
      <c r="A2463"/>
      <c r="B2463"/>
      <c r="C2463"/>
      <c r="D2463"/>
      <c r="E2463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</row>
    <row r="2464" spans="1:17">
      <c r="A2464"/>
      <c r="B2464"/>
      <c r="C2464"/>
      <c r="D2464"/>
      <c r="E2464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</row>
    <row r="2465" spans="1:17">
      <c r="A2465"/>
      <c r="B2465"/>
      <c r="C2465"/>
      <c r="D2465"/>
      <c r="E2465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</row>
    <row r="2466" spans="1:17">
      <c r="A2466"/>
      <c r="B2466"/>
      <c r="C2466"/>
      <c r="D2466"/>
      <c r="E2466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</row>
    <row r="2467" spans="1:17">
      <c r="A2467"/>
      <c r="B2467"/>
      <c r="C2467"/>
      <c r="D2467"/>
      <c r="E2467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</row>
    <row r="2468" spans="1:17">
      <c r="A2468"/>
      <c r="B2468"/>
      <c r="C2468"/>
      <c r="D2468"/>
      <c r="E246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</row>
    <row r="2469" spans="1:17">
      <c r="A2469"/>
      <c r="B2469"/>
      <c r="C2469"/>
      <c r="D2469"/>
      <c r="E2469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</row>
    <row r="2470" spans="1:17">
      <c r="A2470"/>
      <c r="B2470"/>
      <c r="C2470"/>
      <c r="D2470"/>
      <c r="E2470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</row>
    <row r="2471" spans="1:17">
      <c r="A2471"/>
      <c r="B2471"/>
      <c r="C2471"/>
      <c r="D2471"/>
      <c r="E2471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</row>
    <row r="2472" spans="1:17">
      <c r="A2472"/>
      <c r="B2472"/>
      <c r="C2472"/>
      <c r="D2472"/>
      <c r="E2472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</row>
    <row r="2473" spans="1:17">
      <c r="A2473"/>
      <c r="B2473"/>
      <c r="C2473"/>
      <c r="D2473"/>
      <c r="E2473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</row>
    <row r="2474" spans="1:17">
      <c r="A2474"/>
      <c r="B2474"/>
      <c r="C2474"/>
      <c r="D2474"/>
      <c r="E2474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</row>
    <row r="2475" spans="1:17">
      <c r="A2475"/>
      <c r="B2475"/>
      <c r="C2475"/>
      <c r="D2475"/>
      <c r="E2475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</row>
    <row r="2476" spans="1:17">
      <c r="A2476"/>
      <c r="B2476"/>
      <c r="C2476"/>
      <c r="D2476"/>
      <c r="E2476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</row>
    <row r="2477" spans="1:17">
      <c r="A2477"/>
      <c r="B2477"/>
      <c r="C2477"/>
      <c r="D2477"/>
      <c r="E2477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</row>
    <row r="2478" spans="1:17">
      <c r="A2478"/>
      <c r="B2478"/>
      <c r="C2478"/>
      <c r="D2478"/>
      <c r="E247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</row>
    <row r="2479" spans="1:17">
      <c r="A2479"/>
      <c r="B2479"/>
      <c r="C2479"/>
      <c r="D2479"/>
      <c r="E2479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</row>
    <row r="2480" spans="1:17">
      <c r="A2480"/>
      <c r="B2480"/>
      <c r="C2480"/>
      <c r="D2480"/>
      <c r="E2480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</row>
    <row r="2481" spans="1:17">
      <c r="A2481"/>
      <c r="B2481"/>
      <c r="C2481"/>
      <c r="D2481"/>
      <c r="E2481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</row>
    <row r="2482" spans="1:17">
      <c r="A2482"/>
      <c r="B2482"/>
      <c r="C2482"/>
      <c r="D2482"/>
      <c r="E2482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</row>
    <row r="2483" spans="1:17">
      <c r="A2483"/>
      <c r="B2483"/>
      <c r="C2483"/>
      <c r="D2483"/>
      <c r="E2483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</row>
    <row r="2484" spans="1:17">
      <c r="A2484"/>
      <c r="B2484"/>
      <c r="C2484"/>
      <c r="D2484"/>
      <c r="E2484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</row>
    <row r="2485" spans="1:17">
      <c r="A2485"/>
      <c r="B2485"/>
      <c r="C2485"/>
      <c r="D2485"/>
      <c r="E2485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</row>
    <row r="2486" spans="1:17">
      <c r="A2486"/>
      <c r="B2486"/>
      <c r="C2486"/>
      <c r="D2486"/>
      <c r="E2486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</row>
    <row r="2487" spans="1:17">
      <c r="A2487"/>
      <c r="B2487"/>
      <c r="C2487"/>
      <c r="D2487"/>
      <c r="E2487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</row>
    <row r="2488" spans="1:17">
      <c r="A2488"/>
      <c r="B2488"/>
      <c r="C2488"/>
      <c r="D2488"/>
      <c r="E248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</row>
    <row r="2489" spans="1:17">
      <c r="A2489"/>
      <c r="B2489"/>
      <c r="C2489"/>
      <c r="D2489"/>
      <c r="E2489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</row>
    <row r="2490" spans="1:17">
      <c r="A2490"/>
      <c r="B2490"/>
      <c r="C2490"/>
      <c r="D2490"/>
      <c r="E2490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</row>
    <row r="2491" spans="1:17">
      <c r="A2491"/>
      <c r="B2491"/>
      <c r="C2491"/>
      <c r="D2491"/>
      <c r="E2491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</row>
    <row r="2492" spans="1:17">
      <c r="A2492"/>
      <c r="B2492"/>
      <c r="C2492"/>
      <c r="D2492"/>
      <c r="E2492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</row>
    <row r="2493" spans="1:17">
      <c r="A2493"/>
      <c r="B2493"/>
      <c r="C2493"/>
      <c r="D2493"/>
      <c r="E2493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</row>
    <row r="2494" spans="1:17">
      <c r="A2494"/>
      <c r="B2494"/>
      <c r="C2494"/>
      <c r="D2494"/>
      <c r="E2494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</row>
    <row r="2495" spans="1:17">
      <c r="A2495"/>
      <c r="B2495"/>
      <c r="C2495"/>
      <c r="D2495"/>
      <c r="E2495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</row>
    <row r="2496" spans="1:17">
      <c r="A2496"/>
      <c r="B2496"/>
      <c r="C2496"/>
      <c r="D2496"/>
      <c r="E2496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</row>
    <row r="2497" spans="1:17">
      <c r="A2497"/>
      <c r="B2497"/>
      <c r="C2497"/>
      <c r="D2497"/>
      <c r="E2497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</row>
    <row r="2498" spans="1:17">
      <c r="A2498"/>
      <c r="B2498"/>
      <c r="C2498"/>
      <c r="D2498"/>
      <c r="E249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</row>
    <row r="2499" spans="1:17">
      <c r="A2499"/>
      <c r="B2499"/>
      <c r="C2499"/>
      <c r="D2499"/>
      <c r="E2499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</row>
    <row r="2500" spans="1:17">
      <c r="A2500"/>
      <c r="B2500"/>
      <c r="C2500"/>
      <c r="D2500"/>
      <c r="E2500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</row>
    <row r="2501" spans="1:17">
      <c r="A2501"/>
      <c r="B2501"/>
      <c r="C2501"/>
      <c r="D2501"/>
      <c r="E2501"/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</row>
    <row r="2502" spans="1:17">
      <c r="A2502"/>
      <c r="B2502"/>
      <c r="C2502"/>
      <c r="D2502"/>
      <c r="E2502"/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</row>
    <row r="2503" spans="1:17">
      <c r="A2503"/>
      <c r="B2503"/>
      <c r="C2503"/>
      <c r="D2503"/>
      <c r="E2503"/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</row>
    <row r="2504" spans="1:17">
      <c r="A2504"/>
      <c r="B2504"/>
      <c r="C2504"/>
      <c r="D2504"/>
      <c r="E2504"/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</row>
    <row r="2505" spans="1:17">
      <c r="A2505"/>
      <c r="B2505"/>
      <c r="C2505"/>
      <c r="D2505"/>
      <c r="E2505"/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</row>
    <row r="2506" spans="1:17">
      <c r="A2506"/>
      <c r="B2506"/>
      <c r="C2506"/>
      <c r="D2506"/>
      <c r="E2506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</row>
    <row r="2507" spans="1:17">
      <c r="A2507"/>
      <c r="B2507"/>
      <c r="C2507"/>
      <c r="D2507"/>
      <c r="E2507"/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</row>
    <row r="2508" spans="1:17">
      <c r="A2508"/>
      <c r="B2508"/>
      <c r="C2508"/>
      <c r="D2508"/>
      <c r="E250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</row>
    <row r="2509" spans="1:17">
      <c r="A2509"/>
      <c r="B2509"/>
      <c r="C2509"/>
      <c r="D2509"/>
      <c r="E2509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</row>
    <row r="2510" spans="1:17">
      <c r="A2510"/>
      <c r="B2510"/>
      <c r="C2510"/>
      <c r="D2510"/>
      <c r="E2510"/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</row>
    <row r="2511" spans="1:17">
      <c r="A2511"/>
      <c r="B2511"/>
      <c r="C2511"/>
      <c r="D2511"/>
      <c r="E2511"/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</row>
    <row r="2512" spans="1:17">
      <c r="A2512"/>
      <c r="B2512"/>
      <c r="C2512"/>
      <c r="D2512"/>
      <c r="E2512"/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</row>
    <row r="2513" spans="1:17">
      <c r="A2513"/>
      <c r="B2513"/>
      <c r="C2513"/>
      <c r="D2513"/>
      <c r="E2513"/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</row>
    <row r="2514" spans="1:17">
      <c r="A2514"/>
      <c r="B2514"/>
      <c r="C2514"/>
      <c r="D2514"/>
      <c r="E2514"/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</row>
    <row r="2515" spans="1:17">
      <c r="A2515"/>
      <c r="B2515"/>
      <c r="C2515"/>
      <c r="D2515"/>
      <c r="E2515"/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</row>
    <row r="2516" spans="1:17">
      <c r="A2516"/>
      <c r="B2516"/>
      <c r="C2516"/>
      <c r="D2516"/>
      <c r="E2516"/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</row>
    <row r="2517" spans="1:17">
      <c r="A2517"/>
      <c r="B2517"/>
      <c r="C2517"/>
      <c r="D2517"/>
      <c r="E2517"/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</row>
    <row r="2518" spans="1:17">
      <c r="A2518"/>
      <c r="B2518"/>
      <c r="C2518"/>
      <c r="D2518"/>
      <c r="E2518"/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</row>
    <row r="2519" spans="1:17">
      <c r="A2519"/>
      <c r="B2519"/>
      <c r="C2519"/>
      <c r="D2519"/>
      <c r="E2519"/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</row>
    <row r="2520" spans="1:17">
      <c r="A2520"/>
      <c r="B2520"/>
      <c r="C2520"/>
      <c r="D2520"/>
      <c r="E2520"/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</row>
    <row r="2521" spans="1:17">
      <c r="A2521"/>
      <c r="B2521"/>
      <c r="C2521"/>
      <c r="D2521"/>
      <c r="E2521"/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</row>
    <row r="2522" spans="1:17">
      <c r="A2522"/>
      <c r="B2522"/>
      <c r="C2522"/>
      <c r="D2522"/>
      <c r="E2522"/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</row>
    <row r="2523" spans="1:17">
      <c r="A2523"/>
      <c r="B2523"/>
      <c r="C2523"/>
      <c r="D2523"/>
      <c r="E2523"/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</row>
    <row r="2524" spans="1:17">
      <c r="A2524"/>
      <c r="B2524"/>
      <c r="C2524"/>
      <c r="D2524"/>
      <c r="E2524"/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</row>
    <row r="2525" spans="1:17">
      <c r="A2525"/>
      <c r="B2525"/>
      <c r="C2525"/>
      <c r="D2525"/>
      <c r="E2525"/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</row>
    <row r="2526" spans="1:17">
      <c r="A2526"/>
      <c r="B2526"/>
      <c r="C2526"/>
      <c r="D2526"/>
      <c r="E2526"/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</row>
    <row r="2527" spans="1:17">
      <c r="A2527"/>
      <c r="B2527"/>
      <c r="C2527"/>
      <c r="D2527"/>
      <c r="E2527"/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</row>
    <row r="2528" spans="1:17">
      <c r="A2528"/>
      <c r="B2528"/>
      <c r="C2528"/>
      <c r="D2528"/>
      <c r="E2528"/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</row>
    <row r="2529" spans="1:17">
      <c r="A2529"/>
      <c r="B2529"/>
      <c r="C2529"/>
      <c r="D2529"/>
      <c r="E2529"/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</row>
    <row r="2530" spans="1:17">
      <c r="A2530"/>
      <c r="B2530"/>
      <c r="C2530"/>
      <c r="D2530"/>
      <c r="E2530"/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</row>
    <row r="2531" spans="1:17">
      <c r="A2531"/>
      <c r="B2531"/>
      <c r="C2531"/>
      <c r="D2531"/>
      <c r="E2531"/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</row>
    <row r="2532" spans="1:17">
      <c r="A2532"/>
      <c r="B2532"/>
      <c r="C2532"/>
      <c r="D2532"/>
      <c r="E2532"/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</row>
    <row r="2533" spans="1:17">
      <c r="A2533"/>
      <c r="B2533"/>
      <c r="C2533"/>
      <c r="D2533"/>
      <c r="E2533"/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</row>
    <row r="2534" spans="1:17">
      <c r="A2534"/>
      <c r="B2534"/>
      <c r="C2534"/>
      <c r="D2534"/>
      <c r="E2534"/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</row>
    <row r="2535" spans="1:17">
      <c r="A2535"/>
      <c r="B2535"/>
      <c r="C2535"/>
      <c r="D2535"/>
      <c r="E2535"/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</row>
    <row r="2536" spans="1:17">
      <c r="A2536"/>
      <c r="B2536"/>
      <c r="C2536"/>
      <c r="D2536"/>
      <c r="E2536"/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</row>
    <row r="2537" spans="1:17">
      <c r="A2537"/>
      <c r="B2537"/>
      <c r="C2537"/>
      <c r="D2537"/>
      <c r="E2537"/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</row>
    <row r="2538" spans="1:17">
      <c r="A2538"/>
      <c r="B2538"/>
      <c r="C2538"/>
      <c r="D2538"/>
      <c r="E2538"/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</row>
    <row r="2539" spans="1:17">
      <c r="A2539"/>
      <c r="B2539"/>
      <c r="C2539"/>
      <c r="D2539"/>
      <c r="E2539"/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</row>
    <row r="2540" spans="1:17">
      <c r="A2540"/>
      <c r="B2540"/>
      <c r="C2540"/>
      <c r="D2540"/>
      <c r="E2540"/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</row>
    <row r="2541" spans="1:17">
      <c r="A2541"/>
      <c r="B2541"/>
      <c r="C2541"/>
      <c r="D2541"/>
      <c r="E2541"/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</row>
    <row r="2542" spans="1:17">
      <c r="A2542"/>
      <c r="B2542"/>
      <c r="C2542"/>
      <c r="D2542"/>
      <c r="E2542"/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</row>
    <row r="2543" spans="1:17">
      <c r="A2543"/>
      <c r="B2543"/>
      <c r="C2543"/>
      <c r="D2543"/>
      <c r="E2543"/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</row>
    <row r="2544" spans="1:17">
      <c r="A2544"/>
      <c r="B2544"/>
      <c r="C2544"/>
      <c r="D2544"/>
      <c r="E2544"/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</row>
    <row r="2545" spans="1:17">
      <c r="A2545"/>
      <c r="B2545"/>
      <c r="C2545"/>
      <c r="D2545"/>
      <c r="E2545"/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</row>
    <row r="2546" spans="1:17">
      <c r="A2546"/>
      <c r="B2546"/>
      <c r="C2546"/>
      <c r="D2546"/>
      <c r="E2546"/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</row>
    <row r="2547" spans="1:17">
      <c r="A2547"/>
      <c r="B2547"/>
      <c r="C2547"/>
      <c r="D2547"/>
      <c r="E2547"/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</row>
    <row r="2548" spans="1:17">
      <c r="A2548"/>
      <c r="B2548"/>
      <c r="C2548"/>
      <c r="D2548"/>
      <c r="E2548"/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</row>
    <row r="2549" spans="1:17">
      <c r="A2549"/>
      <c r="B2549"/>
      <c r="C2549"/>
      <c r="D2549"/>
      <c r="E2549"/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</row>
    <row r="2550" spans="1:17">
      <c r="A2550"/>
      <c r="B2550"/>
      <c r="C2550"/>
      <c r="D2550"/>
      <c r="E2550"/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</row>
    <row r="2551" spans="1:17">
      <c r="A2551"/>
      <c r="B2551"/>
      <c r="C2551"/>
      <c r="D2551"/>
      <c r="E2551"/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</row>
    <row r="2552" spans="1:17">
      <c r="A2552"/>
      <c r="B2552"/>
      <c r="C2552"/>
      <c r="D2552"/>
      <c r="E2552"/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</row>
    <row r="2553" spans="1:17">
      <c r="A2553"/>
      <c r="B2553"/>
      <c r="C2553"/>
      <c r="D2553"/>
      <c r="E2553"/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</row>
    <row r="2554" spans="1:17">
      <c r="A2554"/>
      <c r="B2554"/>
      <c r="C2554"/>
      <c r="D2554"/>
      <c r="E2554"/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</row>
    <row r="2555" spans="1:17">
      <c r="A2555"/>
      <c r="B2555"/>
      <c r="C2555"/>
      <c r="D2555"/>
      <c r="E2555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</row>
    <row r="2556" spans="1:17">
      <c r="A2556"/>
      <c r="B2556"/>
      <c r="C2556"/>
      <c r="D2556"/>
      <c r="E2556"/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</row>
    <row r="2557" spans="1:17">
      <c r="A2557"/>
      <c r="B2557"/>
      <c r="C2557"/>
      <c r="D2557"/>
      <c r="E2557"/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</row>
    <row r="2558" spans="1:17">
      <c r="A2558"/>
      <c r="B2558"/>
      <c r="C2558"/>
      <c r="D2558"/>
      <c r="E2558"/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</row>
    <row r="2559" spans="1:17">
      <c r="A2559"/>
      <c r="B2559"/>
      <c r="C2559"/>
      <c r="D2559"/>
      <c r="E2559"/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</row>
    <row r="2560" spans="1:17">
      <c r="A2560"/>
      <c r="B2560"/>
      <c r="C2560"/>
      <c r="D2560"/>
      <c r="E2560"/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</row>
    <row r="2561" spans="1:17">
      <c r="A2561"/>
      <c r="B2561"/>
      <c r="C2561"/>
      <c r="D2561"/>
      <c r="E2561"/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</row>
    <row r="2562" spans="1:17">
      <c r="A2562"/>
      <c r="B2562"/>
      <c r="C2562"/>
      <c r="D2562"/>
      <c r="E2562"/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</row>
    <row r="2563" spans="1:17">
      <c r="A2563"/>
      <c r="B2563"/>
      <c r="C2563"/>
      <c r="D2563"/>
      <c r="E2563"/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</row>
    <row r="2564" spans="1:17">
      <c r="A2564"/>
      <c r="B2564"/>
      <c r="C2564"/>
      <c r="D2564"/>
      <c r="E2564"/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</row>
    <row r="2565" spans="1:17">
      <c r="A2565"/>
      <c r="B2565"/>
      <c r="C2565"/>
      <c r="D2565"/>
      <c r="E2565"/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</row>
    <row r="2566" spans="1:17">
      <c r="A2566"/>
      <c r="B2566"/>
      <c r="C2566"/>
      <c r="D2566"/>
      <c r="E2566"/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</row>
    <row r="2567" spans="1:17">
      <c r="A2567"/>
      <c r="B2567"/>
      <c r="C2567"/>
      <c r="D2567"/>
      <c r="E2567"/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</row>
    <row r="2568" spans="1:17">
      <c r="A2568"/>
      <c r="B2568"/>
      <c r="C2568"/>
      <c r="D2568"/>
      <c r="E2568"/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</row>
    <row r="2569" spans="1:17">
      <c r="A2569"/>
      <c r="B2569"/>
      <c r="C2569"/>
      <c r="D2569"/>
      <c r="E2569"/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</row>
    <row r="2570" spans="1:17">
      <c r="A2570"/>
      <c r="B2570"/>
      <c r="C2570"/>
      <c r="D2570"/>
      <c r="E2570"/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</row>
    <row r="2571" spans="1:17">
      <c r="A2571"/>
      <c r="B2571"/>
      <c r="C2571"/>
      <c r="D2571"/>
      <c r="E2571"/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</row>
    <row r="2572" spans="1:17">
      <c r="A2572"/>
      <c r="B2572"/>
      <c r="C2572"/>
      <c r="D2572"/>
      <c r="E2572"/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</row>
    <row r="2573" spans="1:17">
      <c r="A2573"/>
      <c r="B2573"/>
      <c r="C2573"/>
      <c r="D2573"/>
      <c r="E2573"/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</row>
    <row r="2574" spans="1:17">
      <c r="A2574"/>
      <c r="B2574"/>
      <c r="C2574"/>
      <c r="D2574"/>
      <c r="E2574"/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</row>
    <row r="2575" spans="1:17">
      <c r="A2575"/>
      <c r="B2575"/>
      <c r="C2575"/>
      <c r="D2575"/>
      <c r="E2575"/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</row>
    <row r="2576" spans="1:17">
      <c r="A2576"/>
      <c r="B2576"/>
      <c r="C2576"/>
      <c r="D2576"/>
      <c r="E2576"/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</row>
    <row r="2577" spans="1:17">
      <c r="A2577"/>
      <c r="B2577"/>
      <c r="C2577"/>
      <c r="D2577"/>
      <c r="E2577"/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</row>
    <row r="2578" spans="1:17">
      <c r="A2578"/>
      <c r="B2578"/>
      <c r="C2578"/>
      <c r="D2578"/>
      <c r="E2578"/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</row>
    <row r="2579" spans="1:17">
      <c r="A2579"/>
      <c r="B2579"/>
      <c r="C2579"/>
      <c r="D2579"/>
      <c r="E2579"/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</row>
    <row r="2580" spans="1:17">
      <c r="A2580"/>
      <c r="B2580"/>
      <c r="C2580"/>
      <c r="D2580"/>
      <c r="E2580"/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</row>
    <row r="2581" spans="1:17">
      <c r="A2581"/>
      <c r="B2581"/>
      <c r="C2581"/>
      <c r="D2581"/>
      <c r="E2581"/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</row>
    <row r="2582" spans="1:17">
      <c r="A2582"/>
      <c r="B2582"/>
      <c r="C2582"/>
      <c r="D2582"/>
      <c r="E2582"/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</row>
    <row r="2583" spans="1:17">
      <c r="A2583"/>
      <c r="B2583"/>
      <c r="C2583"/>
      <c r="D2583"/>
      <c r="E2583"/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</row>
    <row r="2584" spans="1:17">
      <c r="A2584"/>
      <c r="B2584"/>
      <c r="C2584"/>
      <c r="D2584"/>
      <c r="E2584"/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</row>
    <row r="2585" spans="1:17">
      <c r="A2585"/>
      <c r="B2585"/>
      <c r="C2585"/>
      <c r="D2585"/>
      <c r="E2585"/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</row>
    <row r="2586" spans="1:17">
      <c r="A2586"/>
      <c r="B2586"/>
      <c r="C2586"/>
      <c r="D2586"/>
      <c r="E2586"/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</row>
    <row r="2587" spans="1:17">
      <c r="A2587"/>
      <c r="B2587"/>
      <c r="C2587"/>
      <c r="D2587"/>
      <c r="E2587"/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</row>
    <row r="2588" spans="1:17">
      <c r="A2588"/>
      <c r="B2588"/>
      <c r="C2588"/>
      <c r="D2588"/>
      <c r="E2588"/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</row>
    <row r="2589" spans="1:17">
      <c r="A2589"/>
      <c r="B2589"/>
      <c r="C2589"/>
      <c r="D2589"/>
      <c r="E2589"/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</row>
    <row r="2590" spans="1:17">
      <c r="A2590"/>
      <c r="B2590"/>
      <c r="C2590"/>
      <c r="D2590"/>
      <c r="E2590"/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</row>
    <row r="2591" spans="1:17">
      <c r="A2591"/>
      <c r="B2591"/>
      <c r="C2591"/>
      <c r="D2591"/>
      <c r="E2591"/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</row>
    <row r="2592" spans="1:17">
      <c r="A2592"/>
      <c r="B2592"/>
      <c r="C2592"/>
      <c r="D2592"/>
      <c r="E2592"/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</row>
    <row r="2593" spans="1:17">
      <c r="A2593"/>
      <c r="B2593"/>
      <c r="C2593"/>
      <c r="D2593"/>
      <c r="E2593"/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</row>
    <row r="2594" spans="1:17">
      <c r="A2594"/>
      <c r="B2594"/>
      <c r="C2594"/>
      <c r="D2594"/>
      <c r="E2594"/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</row>
    <row r="2595" spans="1:17">
      <c r="A2595"/>
      <c r="B2595"/>
      <c r="C2595"/>
      <c r="D2595"/>
      <c r="E2595"/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</row>
    <row r="2596" spans="1:17">
      <c r="A2596"/>
      <c r="B2596"/>
      <c r="C2596"/>
      <c r="D2596"/>
      <c r="E2596"/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</row>
    <row r="2597" spans="1:17">
      <c r="A2597"/>
      <c r="B2597"/>
      <c r="C2597"/>
      <c r="D2597"/>
      <c r="E2597"/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</row>
    <row r="2598" spans="1:17">
      <c r="A2598"/>
      <c r="B2598"/>
      <c r="C2598"/>
      <c r="D2598"/>
      <c r="E2598"/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</row>
    <row r="2599" spans="1:17">
      <c r="A2599"/>
      <c r="B2599"/>
      <c r="C2599"/>
      <c r="D2599"/>
      <c r="E2599"/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</row>
    <row r="2600" spans="1:17">
      <c r="A2600"/>
      <c r="B2600"/>
      <c r="C2600"/>
      <c r="D2600"/>
      <c r="E2600"/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</row>
    <row r="2601" spans="1:17">
      <c r="A2601"/>
      <c r="B2601"/>
      <c r="C2601"/>
      <c r="D2601"/>
      <c r="E2601"/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</row>
    <row r="2602" spans="1:17">
      <c r="A2602"/>
      <c r="B2602"/>
      <c r="C2602"/>
      <c r="D2602"/>
      <c r="E2602"/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</row>
    <row r="2603" spans="1:17">
      <c r="A2603"/>
      <c r="B2603"/>
      <c r="C2603"/>
      <c r="D2603"/>
      <c r="E2603"/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</row>
    <row r="2604" spans="1:17">
      <c r="A2604"/>
      <c r="B2604"/>
      <c r="C2604"/>
      <c r="D2604"/>
      <c r="E2604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</row>
    <row r="2605" spans="1:17">
      <c r="A2605"/>
      <c r="B2605"/>
      <c r="C2605"/>
      <c r="D2605"/>
      <c r="E2605"/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</row>
    <row r="2606" spans="1:17">
      <c r="A2606"/>
      <c r="B2606"/>
      <c r="C2606"/>
      <c r="D2606"/>
      <c r="E2606"/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</row>
    <row r="2607" spans="1:17">
      <c r="A2607"/>
      <c r="B2607"/>
      <c r="C2607"/>
      <c r="D2607"/>
      <c r="E2607"/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</row>
    <row r="2608" spans="1:17">
      <c r="A2608"/>
      <c r="B2608"/>
      <c r="C2608"/>
      <c r="D2608"/>
      <c r="E2608"/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</row>
    <row r="2609" spans="1:17">
      <c r="A2609"/>
      <c r="B2609"/>
      <c r="C2609"/>
      <c r="D2609"/>
      <c r="E2609"/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</row>
    <row r="2610" spans="1:17">
      <c r="A2610"/>
      <c r="B2610"/>
      <c r="C2610"/>
      <c r="D2610"/>
      <c r="E2610"/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</row>
    <row r="2611" spans="1:17">
      <c r="A2611"/>
      <c r="B2611"/>
      <c r="C2611"/>
      <c r="D2611"/>
      <c r="E2611"/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</row>
    <row r="2612" spans="1:17">
      <c r="A2612"/>
      <c r="B2612"/>
      <c r="C2612"/>
      <c r="D2612"/>
      <c r="E2612"/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</row>
    <row r="2613" spans="1:17">
      <c r="A2613"/>
      <c r="B2613"/>
      <c r="C2613"/>
      <c r="D2613"/>
      <c r="E2613"/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</row>
    <row r="2614" spans="1:17">
      <c r="A2614"/>
      <c r="B2614"/>
      <c r="C2614"/>
      <c r="D2614"/>
      <c r="E2614"/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</row>
    <row r="2615" spans="1:17">
      <c r="A2615"/>
      <c r="B2615"/>
      <c r="C2615"/>
      <c r="D2615"/>
      <c r="E2615"/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</row>
    <row r="2616" spans="1:17">
      <c r="A2616"/>
      <c r="B2616"/>
      <c r="C2616"/>
      <c r="D2616"/>
      <c r="E2616"/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</row>
    <row r="2617" spans="1:17">
      <c r="A2617"/>
      <c r="B2617"/>
      <c r="C2617"/>
      <c r="D2617"/>
      <c r="E2617"/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</row>
    <row r="2618" spans="1:17">
      <c r="A2618"/>
      <c r="B2618"/>
      <c r="C2618"/>
      <c r="D2618"/>
      <c r="E2618"/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</row>
    <row r="2619" spans="1:17">
      <c r="A2619"/>
      <c r="B2619"/>
      <c r="C2619"/>
      <c r="D2619"/>
      <c r="E2619"/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</row>
    <row r="2620" spans="1:17">
      <c r="A2620"/>
      <c r="B2620"/>
      <c r="C2620"/>
      <c r="D2620"/>
      <c r="E2620"/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</row>
    <row r="2621" spans="1:17">
      <c r="A2621"/>
      <c r="B2621"/>
      <c r="C2621"/>
      <c r="D2621"/>
      <c r="E2621"/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</row>
    <row r="2622" spans="1:17">
      <c r="A2622"/>
      <c r="B2622"/>
      <c r="C2622"/>
      <c r="D2622"/>
      <c r="E2622"/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</row>
    <row r="2623" spans="1:17">
      <c r="A2623"/>
      <c r="B2623"/>
      <c r="C2623"/>
      <c r="D2623"/>
      <c r="E2623"/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</row>
    <row r="2624" spans="1:17">
      <c r="A2624"/>
      <c r="B2624"/>
      <c r="C2624"/>
      <c r="D2624"/>
      <c r="E2624"/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</row>
    <row r="2625" spans="1:17">
      <c r="A2625"/>
      <c r="B2625"/>
      <c r="C2625"/>
      <c r="D2625"/>
      <c r="E2625"/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</row>
    <row r="2626" spans="1:17">
      <c r="A2626"/>
      <c r="B2626"/>
      <c r="C2626"/>
      <c r="D2626"/>
      <c r="E2626"/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</row>
    <row r="2627" spans="1:17">
      <c r="A2627"/>
      <c r="B2627"/>
      <c r="C2627"/>
      <c r="D2627"/>
      <c r="E2627"/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</row>
    <row r="2628" spans="1:17">
      <c r="A2628"/>
      <c r="B2628"/>
      <c r="C2628"/>
      <c r="D2628"/>
      <c r="E2628"/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</row>
    <row r="2629" spans="1:17">
      <c r="A2629"/>
      <c r="B2629"/>
      <c r="C2629"/>
      <c r="D2629"/>
      <c r="E2629"/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</row>
    <row r="2630" spans="1:17">
      <c r="A2630"/>
      <c r="B2630"/>
      <c r="C2630"/>
      <c r="D2630"/>
      <c r="E2630"/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</row>
    <row r="2631" spans="1:17">
      <c r="A2631"/>
      <c r="B2631"/>
      <c r="C2631"/>
      <c r="D2631"/>
      <c r="E2631"/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</row>
    <row r="2632" spans="1:17">
      <c r="A2632"/>
      <c r="B2632"/>
      <c r="C2632"/>
      <c r="D2632"/>
      <c r="E2632"/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</row>
    <row r="2633" spans="1:17">
      <c r="A2633"/>
      <c r="B2633"/>
      <c r="C2633"/>
      <c r="D2633"/>
      <c r="E2633"/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</row>
    <row r="2634" spans="1:17">
      <c r="A2634"/>
      <c r="B2634"/>
      <c r="C2634"/>
      <c r="D2634"/>
      <c r="E2634"/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</row>
    <row r="2635" spans="1:17">
      <c r="A2635"/>
      <c r="B2635"/>
      <c r="C2635"/>
      <c r="D2635"/>
      <c r="E2635"/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</row>
    <row r="2636" spans="1:17">
      <c r="A2636"/>
      <c r="B2636"/>
      <c r="C2636"/>
      <c r="D2636"/>
      <c r="E2636"/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</row>
    <row r="2637" spans="1:17">
      <c r="A2637"/>
      <c r="B2637"/>
      <c r="C2637"/>
      <c r="D2637"/>
      <c r="E2637"/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</row>
    <row r="2638" spans="1:17">
      <c r="A2638"/>
      <c r="B2638"/>
      <c r="C2638"/>
      <c r="D2638"/>
      <c r="E2638"/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</row>
    <row r="2639" spans="1:17">
      <c r="A2639"/>
      <c r="B2639"/>
      <c r="C2639"/>
      <c r="D2639"/>
      <c r="E2639"/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</row>
    <row r="2640" spans="1:17">
      <c r="A2640"/>
      <c r="B2640"/>
      <c r="C2640"/>
      <c r="D2640"/>
      <c r="E2640"/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</row>
    <row r="2641" spans="1:17">
      <c r="A2641"/>
      <c r="B2641"/>
      <c r="C2641"/>
      <c r="D2641"/>
      <c r="E2641"/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</row>
    <row r="2642" spans="1:17">
      <c r="A2642"/>
      <c r="B2642"/>
      <c r="C2642"/>
      <c r="D2642"/>
      <c r="E2642"/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</row>
    <row r="2643" spans="1:17">
      <c r="A2643"/>
      <c r="B2643"/>
      <c r="C2643"/>
      <c r="D2643"/>
      <c r="E2643"/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</row>
    <row r="2644" spans="1:17">
      <c r="A2644"/>
      <c r="B2644"/>
      <c r="C2644"/>
      <c r="D2644"/>
      <c r="E2644"/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</row>
    <row r="2645" spans="1:17">
      <c r="A2645"/>
      <c r="B2645"/>
      <c r="C2645"/>
      <c r="D2645"/>
      <c r="E2645"/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</row>
    <row r="2646" spans="1:17">
      <c r="A2646"/>
      <c r="B2646"/>
      <c r="C2646"/>
      <c r="D2646"/>
      <c r="E2646"/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</row>
    <row r="2647" spans="1:17">
      <c r="A2647"/>
      <c r="B2647"/>
      <c r="C2647"/>
      <c r="D2647"/>
      <c r="E2647"/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</row>
    <row r="2648" spans="1:17">
      <c r="A2648"/>
      <c r="B2648"/>
      <c r="C2648"/>
      <c r="D2648"/>
      <c r="E2648"/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</row>
    <row r="2649" spans="1:17">
      <c r="A2649"/>
      <c r="B2649"/>
      <c r="C2649"/>
      <c r="D2649"/>
      <c r="E2649"/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</row>
    <row r="2650" spans="1:17">
      <c r="A2650"/>
      <c r="B2650"/>
      <c r="C2650"/>
      <c r="D2650"/>
      <c r="E2650"/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</row>
    <row r="2651" spans="1:17">
      <c r="A2651"/>
      <c r="B2651"/>
      <c r="C2651"/>
      <c r="D2651"/>
      <c r="E2651"/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</row>
    <row r="2652" spans="1:17">
      <c r="A2652"/>
      <c r="B2652"/>
      <c r="C2652"/>
      <c r="D2652"/>
      <c r="E2652"/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</row>
    <row r="2653" spans="1:17">
      <c r="A2653"/>
      <c r="B2653"/>
      <c r="C2653"/>
      <c r="D2653"/>
      <c r="E2653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</row>
    <row r="2654" spans="1:17">
      <c r="A2654"/>
      <c r="B2654"/>
      <c r="C2654"/>
      <c r="D2654"/>
      <c r="E2654"/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</row>
    <row r="2655" spans="1:17">
      <c r="A2655"/>
      <c r="B2655"/>
      <c r="C2655"/>
      <c r="D2655"/>
      <c r="E2655"/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</row>
    <row r="2656" spans="1:17">
      <c r="A2656"/>
      <c r="B2656"/>
      <c r="C2656"/>
      <c r="D2656"/>
      <c r="E2656"/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</row>
    <row r="2657" spans="1:17">
      <c r="A2657"/>
      <c r="B2657"/>
      <c r="C2657"/>
      <c r="D2657"/>
      <c r="E2657"/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</row>
    <row r="2658" spans="1:17">
      <c r="A2658"/>
      <c r="B2658"/>
      <c r="C2658"/>
      <c r="D2658"/>
      <c r="E2658"/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</row>
    <row r="2659" spans="1:17">
      <c r="A2659"/>
      <c r="B2659"/>
      <c r="C2659"/>
      <c r="D2659"/>
      <c r="E2659"/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</row>
    <row r="2660" spans="1:17">
      <c r="A2660"/>
      <c r="B2660"/>
      <c r="C2660"/>
      <c r="D2660"/>
      <c r="E2660"/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</row>
    <row r="2661" spans="1:17">
      <c r="A2661"/>
      <c r="B2661"/>
      <c r="C2661"/>
      <c r="D2661"/>
      <c r="E2661"/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</row>
    <row r="2662" spans="1:17">
      <c r="A2662"/>
      <c r="B2662"/>
      <c r="C2662"/>
      <c r="D2662"/>
      <c r="E2662"/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</row>
    <row r="2663" spans="1:17">
      <c r="A2663"/>
      <c r="B2663"/>
      <c r="C2663"/>
      <c r="D2663"/>
      <c r="E2663"/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</row>
    <row r="2664" spans="1:17">
      <c r="A2664"/>
      <c r="B2664"/>
      <c r="C2664"/>
      <c r="D2664"/>
      <c r="E2664"/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</row>
    <row r="2665" spans="1:17">
      <c r="A2665"/>
      <c r="B2665"/>
      <c r="C2665"/>
      <c r="D2665"/>
      <c r="E2665"/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</row>
    <row r="2666" spans="1:17">
      <c r="A2666"/>
      <c r="B2666"/>
      <c r="C2666"/>
      <c r="D2666"/>
      <c r="E2666"/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</row>
    <row r="2667" spans="1:17">
      <c r="A2667"/>
      <c r="B2667"/>
      <c r="C2667"/>
      <c r="D2667"/>
      <c r="E2667"/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</row>
    <row r="2668" spans="1:17">
      <c r="A2668"/>
      <c r="B2668"/>
      <c r="C2668"/>
      <c r="D2668"/>
      <c r="E2668"/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</row>
    <row r="2669" spans="1:17">
      <c r="A2669"/>
      <c r="B2669"/>
      <c r="C2669"/>
      <c r="D2669"/>
      <c r="E2669"/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</row>
    <row r="2670" spans="1:17">
      <c r="A2670"/>
      <c r="B2670"/>
      <c r="C2670"/>
      <c r="D2670"/>
      <c r="E2670"/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</row>
    <row r="2671" spans="1:17">
      <c r="A2671"/>
      <c r="B2671"/>
      <c r="C2671"/>
      <c r="D2671"/>
      <c r="E2671"/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</row>
    <row r="2672" spans="1:17">
      <c r="A2672"/>
      <c r="B2672"/>
      <c r="C2672"/>
      <c r="D2672"/>
      <c r="E2672"/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</row>
    <row r="2673" spans="1:17">
      <c r="A2673"/>
      <c r="B2673"/>
      <c r="C2673"/>
      <c r="D2673"/>
      <c r="E2673"/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</row>
    <row r="2674" spans="1:17">
      <c r="A2674"/>
      <c r="B2674"/>
      <c r="C2674"/>
      <c r="D2674"/>
      <c r="E2674"/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</row>
    <row r="2675" spans="1:17">
      <c r="A2675"/>
      <c r="B2675"/>
      <c r="C2675"/>
      <c r="D2675"/>
      <c r="E2675"/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</row>
    <row r="2676" spans="1:17">
      <c r="A2676"/>
      <c r="B2676"/>
      <c r="C2676"/>
      <c r="D2676"/>
      <c r="E2676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</row>
    <row r="2677" spans="1:17">
      <c r="A2677"/>
      <c r="B2677"/>
      <c r="C2677"/>
      <c r="D2677"/>
      <c r="E2677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</row>
    <row r="2678" spans="1:17">
      <c r="A2678"/>
      <c r="B2678"/>
      <c r="C2678"/>
      <c r="D2678"/>
      <c r="E2678"/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</row>
    <row r="2679" spans="1:17">
      <c r="A2679"/>
      <c r="B2679"/>
      <c r="C2679"/>
      <c r="D2679"/>
      <c r="E2679"/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</row>
    <row r="2680" spans="1:17">
      <c r="A2680"/>
      <c r="B2680"/>
      <c r="C2680"/>
      <c r="D2680"/>
      <c r="E2680"/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</row>
    <row r="2681" spans="1:17">
      <c r="A2681"/>
      <c r="B2681"/>
      <c r="C2681"/>
      <c r="D2681"/>
      <c r="E2681"/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</row>
    <row r="2682" spans="1:17">
      <c r="A2682"/>
      <c r="B2682"/>
      <c r="C2682"/>
      <c r="D2682"/>
      <c r="E2682"/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</row>
    <row r="2683" spans="1:17">
      <c r="A2683"/>
      <c r="B2683"/>
      <c r="C2683"/>
      <c r="D2683"/>
      <c r="E2683"/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</row>
    <row r="2684" spans="1:17">
      <c r="A2684"/>
      <c r="B2684"/>
      <c r="C2684"/>
      <c r="D2684"/>
      <c r="E2684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</row>
    <row r="2685" spans="1:17">
      <c r="A2685"/>
      <c r="B2685"/>
      <c r="C2685"/>
      <c r="D2685"/>
      <c r="E2685"/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</row>
    <row r="2686" spans="1:17">
      <c r="A2686"/>
      <c r="B2686"/>
      <c r="C2686"/>
      <c r="D2686"/>
      <c r="E2686"/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</row>
    <row r="2687" spans="1:17">
      <c r="A2687"/>
      <c r="B2687"/>
      <c r="C2687"/>
      <c r="D2687"/>
      <c r="E2687"/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</row>
    <row r="2688" spans="1:17">
      <c r="A2688"/>
      <c r="B2688"/>
      <c r="C2688"/>
      <c r="D2688"/>
      <c r="E2688"/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</row>
    <row r="2689" spans="1:17">
      <c r="A2689"/>
      <c r="B2689"/>
      <c r="C2689"/>
      <c r="D2689"/>
      <c r="E2689"/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</row>
    <row r="2690" spans="1:17">
      <c r="A2690"/>
      <c r="B2690"/>
      <c r="C2690"/>
      <c r="D2690"/>
      <c r="E2690"/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</row>
    <row r="2691" spans="1:17">
      <c r="A2691"/>
      <c r="B2691"/>
      <c r="C2691"/>
      <c r="D2691"/>
      <c r="E2691"/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</row>
    <row r="2692" spans="1:17">
      <c r="A2692"/>
      <c r="B2692"/>
      <c r="C2692"/>
      <c r="D2692"/>
      <c r="E2692"/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</row>
    <row r="2693" spans="1:17">
      <c r="A2693"/>
      <c r="B2693"/>
      <c r="C2693"/>
      <c r="D2693"/>
      <c r="E2693"/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</row>
    <row r="2694" spans="1:17">
      <c r="A2694"/>
      <c r="B2694"/>
      <c r="C2694"/>
      <c r="D2694"/>
      <c r="E2694"/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</row>
    <row r="2695" spans="1:17">
      <c r="A2695"/>
      <c r="B2695"/>
      <c r="C2695"/>
      <c r="D2695"/>
      <c r="E2695"/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</row>
    <row r="2696" spans="1:17">
      <c r="A2696"/>
      <c r="B2696"/>
      <c r="C2696"/>
      <c r="D2696"/>
      <c r="E2696"/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</row>
    <row r="2697" spans="1:17">
      <c r="A2697"/>
      <c r="B2697"/>
      <c r="C2697"/>
      <c r="D2697"/>
      <c r="E2697"/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</row>
    <row r="2698" spans="1:17">
      <c r="A2698"/>
      <c r="B2698"/>
      <c r="C2698"/>
      <c r="D2698"/>
      <c r="E2698"/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</row>
    <row r="2699" spans="1:17">
      <c r="A2699"/>
      <c r="B2699"/>
      <c r="C2699"/>
      <c r="D2699"/>
      <c r="E2699"/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</row>
    <row r="2700" spans="1:17">
      <c r="A2700"/>
      <c r="B2700"/>
      <c r="C2700"/>
      <c r="D2700"/>
      <c r="E2700"/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</row>
    <row r="2701" spans="1:17">
      <c r="A2701"/>
      <c r="B2701"/>
      <c r="C2701"/>
      <c r="D2701"/>
      <c r="E2701"/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</row>
    <row r="2702" spans="1:17">
      <c r="A2702"/>
      <c r="B2702"/>
      <c r="C2702"/>
      <c r="D2702"/>
      <c r="E2702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</row>
    <row r="2703" spans="1:17">
      <c r="A2703"/>
      <c r="B2703"/>
      <c r="C2703"/>
      <c r="D2703"/>
      <c r="E2703"/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</row>
    <row r="2704" spans="1:17">
      <c r="A2704"/>
      <c r="B2704"/>
      <c r="C2704"/>
      <c r="D2704"/>
      <c r="E2704"/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</row>
    <row r="2705" spans="1:17">
      <c r="A2705"/>
      <c r="B2705"/>
      <c r="C2705"/>
      <c r="D2705"/>
      <c r="E2705"/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</row>
    <row r="2706" spans="1:17">
      <c r="A2706"/>
      <c r="B2706"/>
      <c r="C2706"/>
      <c r="D2706"/>
      <c r="E2706"/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</row>
    <row r="2707" spans="1:17">
      <c r="A2707"/>
      <c r="B2707"/>
      <c r="C2707"/>
      <c r="D2707"/>
      <c r="E2707"/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</row>
    <row r="2708" spans="1:17">
      <c r="A2708"/>
      <c r="B2708"/>
      <c r="C2708"/>
      <c r="D2708"/>
      <c r="E2708"/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</row>
    <row r="2709" spans="1:17">
      <c r="A2709"/>
      <c r="B2709"/>
      <c r="C2709"/>
      <c r="D2709"/>
      <c r="E2709"/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</row>
    <row r="2710" spans="1:17">
      <c r="A2710"/>
      <c r="B2710"/>
      <c r="C2710"/>
      <c r="D2710"/>
      <c r="E2710"/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</row>
    <row r="2711" spans="1:17">
      <c r="A2711"/>
      <c r="B2711"/>
      <c r="C2711"/>
      <c r="D2711"/>
      <c r="E2711"/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</row>
    <row r="2712" spans="1:17">
      <c r="A2712"/>
      <c r="B2712"/>
      <c r="C2712"/>
      <c r="D2712"/>
      <c r="E2712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</row>
    <row r="2713" spans="1:17">
      <c r="A2713"/>
      <c r="B2713"/>
      <c r="C2713"/>
      <c r="D2713"/>
      <c r="E2713"/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</row>
    <row r="2714" spans="1:17">
      <c r="A2714"/>
      <c r="B2714"/>
      <c r="C2714"/>
      <c r="D2714"/>
      <c r="E2714"/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</row>
    <row r="2715" spans="1:17">
      <c r="A2715"/>
      <c r="B2715"/>
      <c r="C2715"/>
      <c r="D2715"/>
      <c r="E2715"/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</row>
    <row r="2716" spans="1:17">
      <c r="A2716"/>
      <c r="B2716"/>
      <c r="C2716"/>
      <c r="D2716"/>
      <c r="E2716"/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</row>
    <row r="2717" spans="1:17">
      <c r="A2717"/>
      <c r="B2717"/>
      <c r="C2717"/>
      <c r="D2717"/>
      <c r="E2717"/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</row>
    <row r="2718" spans="1:17">
      <c r="A2718"/>
      <c r="B2718"/>
      <c r="C2718"/>
      <c r="D2718"/>
      <c r="E2718"/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</row>
    <row r="2719" spans="1:17">
      <c r="A2719"/>
      <c r="B2719"/>
      <c r="C2719"/>
      <c r="D2719"/>
      <c r="E2719"/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</row>
    <row r="2720" spans="1:17">
      <c r="A2720"/>
      <c r="B2720"/>
      <c r="C2720"/>
      <c r="D2720"/>
      <c r="E2720"/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</row>
    <row r="2721" spans="1:17">
      <c r="A2721"/>
      <c r="B2721"/>
      <c r="C2721"/>
      <c r="D2721"/>
      <c r="E2721"/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</row>
    <row r="2722" spans="1:17">
      <c r="A2722"/>
      <c r="B2722"/>
      <c r="C2722"/>
      <c r="D2722"/>
      <c r="E2722"/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</row>
    <row r="2723" spans="1:17">
      <c r="A2723"/>
      <c r="B2723"/>
      <c r="C2723"/>
      <c r="D2723"/>
      <c r="E2723"/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</row>
    <row r="2724" spans="1:17">
      <c r="A2724"/>
      <c r="B2724"/>
      <c r="C2724"/>
      <c r="D2724"/>
      <c r="E2724"/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</row>
    <row r="2725" spans="1:17">
      <c r="A2725"/>
      <c r="B2725"/>
      <c r="C2725"/>
      <c r="D2725"/>
      <c r="E2725"/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</row>
    <row r="2726" spans="1:17">
      <c r="A2726"/>
      <c r="B2726"/>
      <c r="C2726"/>
      <c r="D2726"/>
      <c r="E2726"/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</row>
    <row r="2727" spans="1:17">
      <c r="A2727"/>
      <c r="B2727"/>
      <c r="C2727"/>
      <c r="D2727"/>
      <c r="E2727"/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</row>
    <row r="2728" spans="1:17">
      <c r="A2728"/>
      <c r="B2728"/>
      <c r="C2728"/>
      <c r="D2728"/>
      <c r="E2728"/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</row>
    <row r="2729" spans="1:17">
      <c r="A2729"/>
      <c r="B2729"/>
      <c r="C2729"/>
      <c r="D2729"/>
      <c r="E2729"/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</row>
    <row r="2730" spans="1:17">
      <c r="A2730"/>
      <c r="B2730"/>
      <c r="C2730"/>
      <c r="D2730"/>
      <c r="E2730"/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</row>
    <row r="2731" spans="1:17">
      <c r="A2731"/>
      <c r="B2731"/>
      <c r="C2731"/>
      <c r="D2731"/>
      <c r="E2731"/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</row>
    <row r="2732" spans="1:17">
      <c r="A2732"/>
      <c r="B2732"/>
      <c r="C2732"/>
      <c r="D2732"/>
      <c r="E2732"/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</row>
    <row r="2733" spans="1:17">
      <c r="A2733"/>
      <c r="B2733"/>
      <c r="C2733"/>
      <c r="D2733"/>
      <c r="E2733"/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</row>
    <row r="2734" spans="1:17">
      <c r="A2734"/>
      <c r="B2734"/>
      <c r="C2734"/>
      <c r="D2734"/>
      <c r="E2734"/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</row>
    <row r="2735" spans="1:17">
      <c r="A2735"/>
      <c r="B2735"/>
      <c r="C2735"/>
      <c r="D2735"/>
      <c r="E2735"/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</row>
    <row r="2736" spans="1:17">
      <c r="A2736"/>
      <c r="B2736"/>
      <c r="C2736"/>
      <c r="D2736"/>
      <c r="E2736"/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</row>
    <row r="2737" spans="1:17">
      <c r="A2737"/>
      <c r="B2737"/>
      <c r="C2737"/>
      <c r="D2737"/>
      <c r="E2737"/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</row>
    <row r="2738" spans="1:17">
      <c r="A2738"/>
      <c r="B2738"/>
      <c r="C2738"/>
      <c r="D2738"/>
      <c r="E2738"/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</row>
    <row r="2739" spans="1:17">
      <c r="A2739"/>
      <c r="B2739"/>
      <c r="C2739"/>
      <c r="D2739"/>
      <c r="E2739"/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</row>
    <row r="2740" spans="1:17">
      <c r="A2740"/>
      <c r="B2740"/>
      <c r="C2740"/>
      <c r="D2740"/>
      <c r="E2740"/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</row>
    <row r="2741" spans="1:17">
      <c r="A2741"/>
      <c r="B2741"/>
      <c r="C2741"/>
      <c r="D2741"/>
      <c r="E2741"/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</row>
    <row r="2742" spans="1:17">
      <c r="A2742"/>
      <c r="B2742"/>
      <c r="C2742"/>
      <c r="D2742"/>
      <c r="E2742"/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</row>
    <row r="2743" spans="1:17">
      <c r="A2743"/>
      <c r="B2743"/>
      <c r="C2743"/>
      <c r="D2743"/>
      <c r="E2743"/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</row>
    <row r="2744" spans="1:17">
      <c r="A2744"/>
      <c r="B2744"/>
      <c r="C2744"/>
      <c r="D2744"/>
      <c r="E2744"/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</row>
    <row r="2745" spans="1:17">
      <c r="A2745"/>
      <c r="B2745"/>
      <c r="C2745"/>
      <c r="D2745"/>
      <c r="E2745"/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</row>
    <row r="2746" spans="1:17">
      <c r="A2746"/>
      <c r="B2746"/>
      <c r="C2746"/>
      <c r="D2746"/>
      <c r="E2746"/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</row>
    <row r="2747" spans="1:17">
      <c r="A2747"/>
      <c r="B2747"/>
      <c r="C2747"/>
      <c r="D2747"/>
      <c r="E2747"/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</row>
    <row r="2748" spans="1:17">
      <c r="A2748"/>
      <c r="B2748"/>
      <c r="C2748"/>
      <c r="D2748"/>
      <c r="E2748"/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</row>
    <row r="2749" spans="1:17">
      <c r="A2749"/>
      <c r="B2749"/>
      <c r="C2749"/>
      <c r="D2749"/>
      <c r="E2749"/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</row>
    <row r="2750" spans="1:17">
      <c r="A2750"/>
      <c r="B2750"/>
      <c r="C2750"/>
      <c r="D2750"/>
      <c r="E2750"/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</row>
    <row r="2751" spans="1:17">
      <c r="A2751"/>
      <c r="B2751"/>
      <c r="C2751"/>
      <c r="D2751"/>
      <c r="E2751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</row>
    <row r="2752" spans="1:17">
      <c r="A2752"/>
      <c r="B2752"/>
      <c r="C2752"/>
      <c r="D2752"/>
      <c r="E2752"/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</row>
    <row r="2753" spans="1:17">
      <c r="A2753"/>
      <c r="B2753"/>
      <c r="C2753"/>
      <c r="D2753"/>
      <c r="E2753"/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</row>
    <row r="2754" spans="1:17">
      <c r="A2754"/>
      <c r="B2754"/>
      <c r="C2754"/>
      <c r="D2754"/>
      <c r="E2754"/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</row>
    <row r="2755" spans="1:17">
      <c r="A2755"/>
      <c r="B2755"/>
      <c r="C2755"/>
      <c r="D2755"/>
      <c r="E2755"/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</row>
    <row r="2756" spans="1:17">
      <c r="A2756"/>
      <c r="B2756"/>
      <c r="C2756"/>
      <c r="D2756"/>
      <c r="E2756"/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</row>
    <row r="2757" spans="1:17">
      <c r="A2757"/>
      <c r="B2757"/>
      <c r="C2757"/>
      <c r="D2757"/>
      <c r="E2757"/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</row>
    <row r="2758" spans="1:17">
      <c r="A2758"/>
      <c r="B2758"/>
      <c r="C2758"/>
      <c r="D2758"/>
      <c r="E2758"/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</row>
    <row r="2759" spans="1:17">
      <c r="A2759"/>
      <c r="B2759"/>
      <c r="C2759"/>
      <c r="D2759"/>
      <c r="E2759"/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</row>
    <row r="2760" spans="1:17">
      <c r="A2760"/>
      <c r="B2760"/>
      <c r="C2760"/>
      <c r="D2760"/>
      <c r="E2760"/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</row>
    <row r="2761" spans="1:17">
      <c r="A2761"/>
      <c r="B2761"/>
      <c r="C2761"/>
      <c r="D2761"/>
      <c r="E2761"/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</row>
    <row r="2762" spans="1:17">
      <c r="A2762"/>
      <c r="B2762"/>
      <c r="C2762"/>
      <c r="D2762"/>
      <c r="E2762"/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</row>
    <row r="2763" spans="1:17">
      <c r="A2763"/>
      <c r="B2763"/>
      <c r="C2763"/>
      <c r="D2763"/>
      <c r="E2763"/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</row>
    <row r="2764" spans="1:17">
      <c r="A2764"/>
      <c r="B2764"/>
      <c r="C2764"/>
      <c r="D2764"/>
      <c r="E2764"/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</row>
    <row r="2765" spans="1:17">
      <c r="A2765"/>
      <c r="B2765"/>
      <c r="C2765"/>
      <c r="D2765"/>
      <c r="E2765"/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</row>
    <row r="2766" spans="1:17">
      <c r="A2766"/>
      <c r="B2766"/>
      <c r="C2766"/>
      <c r="D2766"/>
      <c r="E2766"/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</row>
    <row r="2767" spans="1:17">
      <c r="A2767"/>
      <c r="B2767"/>
      <c r="C2767"/>
      <c r="D2767"/>
      <c r="E2767"/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</row>
    <row r="2768" spans="1:17">
      <c r="A2768"/>
      <c r="B2768"/>
      <c r="C2768"/>
      <c r="D2768"/>
      <c r="E2768"/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</row>
    <row r="2769" spans="1:17">
      <c r="A2769"/>
      <c r="B2769"/>
      <c r="C2769"/>
      <c r="D2769"/>
      <c r="E2769"/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</row>
    <row r="2770" spans="1:17">
      <c r="A2770"/>
      <c r="B2770"/>
      <c r="C2770"/>
      <c r="D2770"/>
      <c r="E2770"/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</row>
    <row r="2771" spans="1:17">
      <c r="A2771"/>
      <c r="B2771"/>
      <c r="C2771"/>
      <c r="D2771"/>
      <c r="E2771"/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</row>
    <row r="2772" spans="1:17">
      <c r="A2772"/>
      <c r="B2772"/>
      <c r="C2772"/>
      <c r="D2772"/>
      <c r="E2772"/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</row>
    <row r="2773" spans="1:17">
      <c r="A2773"/>
      <c r="B2773"/>
      <c r="C2773"/>
      <c r="D2773"/>
      <c r="E2773"/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</row>
    <row r="2774" spans="1:17">
      <c r="A2774"/>
      <c r="B2774"/>
      <c r="C2774"/>
      <c r="D2774"/>
      <c r="E2774"/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</row>
    <row r="2775" spans="1:17">
      <c r="A2775"/>
      <c r="B2775"/>
      <c r="C2775"/>
      <c r="D2775"/>
      <c r="E2775"/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</row>
    <row r="2776" spans="1:17">
      <c r="A2776"/>
      <c r="B2776"/>
      <c r="C2776"/>
      <c r="D2776"/>
      <c r="E2776"/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</row>
    <row r="2777" spans="1:17">
      <c r="A2777"/>
      <c r="B2777"/>
      <c r="C2777"/>
      <c r="D2777"/>
      <c r="E2777"/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</row>
    <row r="2778" spans="1:17">
      <c r="A2778"/>
      <c r="B2778"/>
      <c r="C2778"/>
      <c r="D2778"/>
      <c r="E2778"/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</row>
    <row r="2779" spans="1:17">
      <c r="A2779"/>
      <c r="B2779"/>
      <c r="C2779"/>
      <c r="D2779"/>
      <c r="E2779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</row>
    <row r="2780" spans="1:17">
      <c r="A2780"/>
      <c r="B2780"/>
      <c r="C2780"/>
      <c r="D2780"/>
      <c r="E2780"/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</row>
    <row r="2781" spans="1:17">
      <c r="A2781"/>
      <c r="B2781"/>
      <c r="C2781"/>
      <c r="D2781"/>
      <c r="E2781"/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</row>
    <row r="2782" spans="1:17">
      <c r="A2782"/>
      <c r="B2782"/>
      <c r="C2782"/>
      <c r="D2782"/>
      <c r="E2782"/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</row>
    <row r="2783" spans="1:17">
      <c r="A2783"/>
      <c r="B2783"/>
      <c r="C2783"/>
      <c r="D2783"/>
      <c r="E2783"/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</row>
    <row r="2784" spans="1:17">
      <c r="A2784"/>
      <c r="B2784"/>
      <c r="C2784"/>
      <c r="D2784"/>
      <c r="E2784"/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</row>
    <row r="2785" spans="1:17">
      <c r="A2785"/>
      <c r="B2785"/>
      <c r="C2785"/>
      <c r="D2785"/>
      <c r="E2785"/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</row>
    <row r="2786" spans="1:17">
      <c r="A2786"/>
      <c r="B2786"/>
      <c r="C2786"/>
      <c r="D2786"/>
      <c r="E2786"/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</row>
    <row r="2787" spans="1:17">
      <c r="A2787"/>
      <c r="B2787"/>
      <c r="C2787"/>
      <c r="D2787"/>
      <c r="E2787"/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</row>
    <row r="2788" spans="1:17">
      <c r="A2788"/>
      <c r="B2788"/>
      <c r="C2788"/>
      <c r="D2788"/>
      <c r="E2788"/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</row>
    <row r="2789" spans="1:17">
      <c r="A2789"/>
      <c r="B2789"/>
      <c r="C2789"/>
      <c r="D2789"/>
      <c r="E2789"/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</row>
    <row r="2790" spans="1:17">
      <c r="A2790"/>
      <c r="B2790"/>
      <c r="C2790"/>
      <c r="D2790"/>
      <c r="E2790"/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</row>
    <row r="2791" spans="1:17">
      <c r="A2791"/>
      <c r="B2791"/>
      <c r="C2791"/>
      <c r="D2791"/>
      <c r="E2791"/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</row>
    <row r="2792" spans="1:17">
      <c r="A2792"/>
      <c r="B2792"/>
      <c r="C2792"/>
      <c r="D2792"/>
      <c r="E2792"/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</row>
    <row r="2793" spans="1:17">
      <c r="A2793"/>
      <c r="B2793"/>
      <c r="C2793"/>
      <c r="D2793"/>
      <c r="E2793"/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</row>
    <row r="2794" spans="1:17">
      <c r="A2794"/>
      <c r="B2794"/>
      <c r="C2794"/>
      <c r="D2794"/>
      <c r="E2794"/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</row>
    <row r="2795" spans="1:17">
      <c r="A2795"/>
      <c r="B2795"/>
      <c r="C2795"/>
      <c r="D2795"/>
      <c r="E2795"/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</row>
    <row r="2796" spans="1:17">
      <c r="A2796"/>
      <c r="B2796"/>
      <c r="C2796"/>
      <c r="D2796"/>
      <c r="E2796"/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</row>
    <row r="2797" spans="1:17">
      <c r="A2797"/>
      <c r="B2797"/>
      <c r="C2797"/>
      <c r="D2797"/>
      <c r="E2797"/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</row>
    <row r="2798" spans="1:17">
      <c r="A2798"/>
      <c r="B2798"/>
      <c r="C2798"/>
      <c r="D2798"/>
      <c r="E2798"/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</row>
    <row r="2799" spans="1:17">
      <c r="A2799"/>
      <c r="B2799"/>
      <c r="C2799"/>
      <c r="D2799"/>
      <c r="E2799"/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</row>
    <row r="2800" spans="1:17">
      <c r="A2800"/>
      <c r="B2800"/>
      <c r="C2800"/>
      <c r="D2800"/>
      <c r="E2800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</row>
    <row r="2801" spans="1:17">
      <c r="A2801"/>
      <c r="B2801"/>
      <c r="C2801"/>
      <c r="D2801"/>
      <c r="E2801"/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</row>
    <row r="2802" spans="1:17">
      <c r="A2802"/>
      <c r="B2802"/>
      <c r="C2802"/>
      <c r="D2802"/>
      <c r="E2802"/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</row>
    <row r="2803" spans="1:17">
      <c r="A2803"/>
      <c r="B2803"/>
      <c r="C2803"/>
      <c r="D2803"/>
      <c r="E2803"/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</row>
    <row r="2804" spans="1:17">
      <c r="A2804"/>
      <c r="B2804"/>
      <c r="C2804"/>
      <c r="D2804"/>
      <c r="E2804"/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</row>
    <row r="2805" spans="1:17">
      <c r="A2805"/>
      <c r="B2805"/>
      <c r="C2805"/>
      <c r="D2805"/>
      <c r="E2805"/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</row>
    <row r="2806" spans="1:17">
      <c r="A2806"/>
      <c r="B2806"/>
      <c r="C2806"/>
      <c r="D2806"/>
      <c r="E2806"/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</row>
    <row r="2807" spans="1:17">
      <c r="A2807"/>
      <c r="B2807"/>
      <c r="C2807"/>
      <c r="D2807"/>
      <c r="E2807"/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</row>
    <row r="2808" spans="1:17">
      <c r="A2808"/>
      <c r="B2808"/>
      <c r="C2808"/>
      <c r="D2808"/>
      <c r="E2808"/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</row>
    <row r="2809" spans="1:17">
      <c r="A2809"/>
      <c r="B2809"/>
      <c r="C2809"/>
      <c r="D2809"/>
      <c r="E2809"/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</row>
    <row r="2810" spans="1:17">
      <c r="A2810"/>
      <c r="B2810"/>
      <c r="C2810"/>
      <c r="D2810"/>
      <c r="E2810"/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</row>
    <row r="2811" spans="1:17">
      <c r="A2811"/>
      <c r="B2811"/>
      <c r="C2811"/>
      <c r="D2811"/>
      <c r="E2811"/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</row>
    <row r="2812" spans="1:17">
      <c r="A2812"/>
      <c r="B2812"/>
      <c r="C2812"/>
      <c r="D2812"/>
      <c r="E2812"/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</row>
    <row r="2813" spans="1:17">
      <c r="A2813"/>
      <c r="B2813"/>
      <c r="C2813"/>
      <c r="D2813"/>
      <c r="E2813"/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</row>
    <row r="2814" spans="1:17">
      <c r="A2814"/>
      <c r="B2814"/>
      <c r="C2814"/>
      <c r="D2814"/>
      <c r="E2814"/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</row>
    <row r="2815" spans="1:17">
      <c r="A2815"/>
      <c r="B2815"/>
      <c r="C2815"/>
      <c r="D2815"/>
      <c r="E2815"/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</row>
    <row r="2816" spans="1:17">
      <c r="A2816"/>
      <c r="B2816"/>
      <c r="C2816"/>
      <c r="D2816"/>
      <c r="E2816"/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</row>
    <row r="2817" spans="1:17">
      <c r="A2817"/>
      <c r="B2817"/>
      <c r="C2817"/>
      <c r="D2817"/>
      <c r="E2817"/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</row>
    <row r="2818" spans="1:17">
      <c r="A2818"/>
      <c r="B2818"/>
      <c r="C2818"/>
      <c r="D2818"/>
      <c r="E2818"/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</row>
    <row r="2819" spans="1:17">
      <c r="A2819"/>
      <c r="B2819"/>
      <c r="C2819"/>
      <c r="D2819"/>
      <c r="E2819"/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</row>
    <row r="2820" spans="1:17">
      <c r="A2820"/>
      <c r="B2820"/>
      <c r="C2820"/>
      <c r="D2820"/>
      <c r="E2820"/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</row>
    <row r="2821" spans="1:17">
      <c r="A2821"/>
      <c r="B2821"/>
      <c r="C2821"/>
      <c r="D2821"/>
      <c r="E2821"/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</row>
    <row r="2822" spans="1:17">
      <c r="A2822"/>
      <c r="B2822"/>
      <c r="C2822"/>
      <c r="D2822"/>
      <c r="E2822"/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</row>
    <row r="2823" spans="1:17">
      <c r="A2823"/>
      <c r="B2823"/>
      <c r="C2823"/>
      <c r="D2823"/>
      <c r="E2823"/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</row>
    <row r="2824" spans="1:17">
      <c r="A2824"/>
      <c r="B2824"/>
      <c r="C2824"/>
      <c r="D2824"/>
      <c r="E2824"/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</row>
    <row r="2825" spans="1:17">
      <c r="A2825"/>
      <c r="B2825"/>
      <c r="C2825"/>
      <c r="D2825"/>
      <c r="E2825"/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</row>
    <row r="2826" spans="1:17">
      <c r="A2826"/>
      <c r="B2826"/>
      <c r="C2826"/>
      <c r="D2826"/>
      <c r="E2826"/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</row>
    <row r="2827" spans="1:17">
      <c r="A2827"/>
      <c r="B2827"/>
      <c r="C2827"/>
      <c r="D2827"/>
      <c r="E2827"/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</row>
    <row r="2828" spans="1:17">
      <c r="A2828"/>
      <c r="B2828"/>
      <c r="C2828"/>
      <c r="D2828"/>
      <c r="E2828"/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</row>
    <row r="2829" spans="1:17">
      <c r="A2829"/>
      <c r="B2829"/>
      <c r="C2829"/>
      <c r="D2829"/>
      <c r="E2829"/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</row>
    <row r="2830" spans="1:17">
      <c r="A2830"/>
      <c r="B2830"/>
      <c r="C2830"/>
      <c r="D2830"/>
      <c r="E2830"/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</row>
    <row r="2831" spans="1:17">
      <c r="A2831"/>
      <c r="B2831"/>
      <c r="C2831"/>
      <c r="D2831"/>
      <c r="E2831"/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</row>
    <row r="2832" spans="1:17">
      <c r="A2832"/>
      <c r="B2832"/>
      <c r="C2832"/>
      <c r="D2832"/>
      <c r="E2832"/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</row>
    <row r="2833" spans="1:17">
      <c r="A2833"/>
      <c r="B2833"/>
      <c r="C2833"/>
      <c r="D2833"/>
      <c r="E2833"/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</row>
    <row r="2834" spans="1:17">
      <c r="A2834"/>
      <c r="B2834"/>
      <c r="C2834"/>
      <c r="D2834"/>
      <c r="E2834"/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</row>
    <row r="2835" spans="1:17">
      <c r="A2835"/>
      <c r="B2835"/>
      <c r="C2835"/>
      <c r="D2835"/>
      <c r="E2835"/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</row>
    <row r="2836" spans="1:17">
      <c r="A2836"/>
      <c r="B2836"/>
      <c r="C2836"/>
      <c r="D2836"/>
      <c r="E2836"/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</row>
    <row r="2837" spans="1:17">
      <c r="A2837"/>
      <c r="B2837"/>
      <c r="C2837"/>
      <c r="D2837"/>
      <c r="E2837"/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</row>
    <row r="2838" spans="1:17">
      <c r="A2838"/>
      <c r="B2838"/>
      <c r="C2838"/>
      <c r="D2838"/>
      <c r="E2838"/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</row>
    <row r="2839" spans="1:17">
      <c r="A2839"/>
      <c r="B2839"/>
      <c r="C2839"/>
      <c r="D2839"/>
      <c r="E2839"/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</row>
    <row r="2840" spans="1:17">
      <c r="A2840"/>
      <c r="B2840"/>
      <c r="C2840"/>
      <c r="D2840"/>
      <c r="E2840"/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</row>
    <row r="2841" spans="1:17">
      <c r="A2841"/>
      <c r="B2841"/>
      <c r="C2841"/>
      <c r="D2841"/>
      <c r="E2841"/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</row>
    <row r="2842" spans="1:17">
      <c r="A2842"/>
      <c r="B2842"/>
      <c r="C2842"/>
      <c r="D2842"/>
      <c r="E2842"/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</row>
    <row r="2843" spans="1:17">
      <c r="A2843"/>
      <c r="B2843"/>
      <c r="C2843"/>
      <c r="D2843"/>
      <c r="E2843"/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</row>
    <row r="2844" spans="1:17">
      <c r="A2844"/>
      <c r="B2844"/>
      <c r="C2844"/>
      <c r="D2844"/>
      <c r="E2844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</row>
    <row r="2845" spans="1:17">
      <c r="A2845"/>
      <c r="B2845"/>
      <c r="C2845"/>
      <c r="D2845"/>
      <c r="E2845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</row>
    <row r="2846" spans="1:17">
      <c r="A2846"/>
      <c r="B2846"/>
      <c r="C2846"/>
      <c r="D2846"/>
      <c r="E2846"/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</row>
    <row r="2847" spans="1:17">
      <c r="A2847"/>
      <c r="B2847"/>
      <c r="C2847"/>
      <c r="D2847"/>
      <c r="E2847"/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</row>
    <row r="2848" spans="1:17">
      <c r="A2848"/>
      <c r="B2848"/>
      <c r="C2848"/>
      <c r="D2848"/>
      <c r="E2848"/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</row>
    <row r="2849" spans="1:17">
      <c r="A2849"/>
      <c r="B2849"/>
      <c r="C2849"/>
      <c r="D2849"/>
      <c r="E2849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</row>
    <row r="2850" spans="1:17">
      <c r="A2850"/>
      <c r="B2850"/>
      <c r="C2850"/>
      <c r="D2850"/>
      <c r="E2850"/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</row>
    <row r="2851" spans="1:17">
      <c r="A2851"/>
      <c r="B2851"/>
      <c r="C2851"/>
      <c r="D2851"/>
      <c r="E2851"/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</row>
    <row r="2852" spans="1:17">
      <c r="A2852"/>
      <c r="B2852"/>
      <c r="C2852"/>
      <c r="D2852"/>
      <c r="E2852"/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</row>
    <row r="2853" spans="1:17">
      <c r="A2853"/>
      <c r="B2853"/>
      <c r="C2853"/>
      <c r="D2853"/>
      <c r="E2853"/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</row>
    <row r="2854" spans="1:17">
      <c r="A2854"/>
      <c r="B2854"/>
      <c r="C2854"/>
      <c r="D2854"/>
      <c r="E2854"/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</row>
    <row r="2855" spans="1:17">
      <c r="A2855"/>
      <c r="B2855"/>
      <c r="C2855"/>
      <c r="D2855"/>
      <c r="E2855"/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</row>
    <row r="2856" spans="1:17">
      <c r="A2856"/>
      <c r="B2856"/>
      <c r="C2856"/>
      <c r="D2856"/>
      <c r="E2856"/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</row>
    <row r="2857" spans="1:17">
      <c r="A2857"/>
      <c r="B2857"/>
      <c r="C2857"/>
      <c r="D2857"/>
      <c r="E2857"/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</row>
    <row r="2858" spans="1:17">
      <c r="A2858"/>
      <c r="B2858"/>
      <c r="C2858"/>
      <c r="D2858"/>
      <c r="E2858"/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</row>
    <row r="2859" spans="1:17">
      <c r="A2859"/>
      <c r="B2859"/>
      <c r="C2859"/>
      <c r="D2859"/>
      <c r="E2859"/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</row>
    <row r="2860" spans="1:17">
      <c r="A2860"/>
      <c r="B2860"/>
      <c r="C2860"/>
      <c r="D2860"/>
      <c r="E2860"/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</row>
    <row r="2861" spans="1:17">
      <c r="A2861"/>
      <c r="B2861"/>
      <c r="C2861"/>
      <c r="D2861"/>
      <c r="E2861"/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</row>
    <row r="2862" spans="1:17">
      <c r="A2862"/>
      <c r="B2862"/>
      <c r="C2862"/>
      <c r="D2862"/>
      <c r="E2862"/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</row>
    <row r="2863" spans="1:17">
      <c r="A2863"/>
      <c r="B2863"/>
      <c r="C2863"/>
      <c r="D2863"/>
      <c r="E2863"/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</row>
    <row r="2864" spans="1:17">
      <c r="A2864"/>
      <c r="B2864"/>
      <c r="C2864"/>
      <c r="D2864"/>
      <c r="E2864"/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</row>
    <row r="2865" spans="1:17">
      <c r="A2865"/>
      <c r="B2865"/>
      <c r="C2865"/>
      <c r="D2865"/>
      <c r="E2865"/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</row>
    <row r="2866" spans="1:17">
      <c r="A2866"/>
      <c r="B2866"/>
      <c r="C2866"/>
      <c r="D2866"/>
      <c r="E2866"/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</row>
    <row r="2867" spans="1:17">
      <c r="A2867"/>
      <c r="B2867"/>
      <c r="C2867"/>
      <c r="D2867"/>
      <c r="E2867"/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</row>
    <row r="2868" spans="1:17">
      <c r="A2868"/>
      <c r="B2868"/>
      <c r="C2868"/>
      <c r="D2868"/>
      <c r="E2868"/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</row>
    <row r="2869" spans="1:17">
      <c r="A2869"/>
      <c r="B2869"/>
      <c r="C2869"/>
      <c r="D2869"/>
      <c r="E2869"/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</row>
    <row r="2870" spans="1:17">
      <c r="A2870"/>
      <c r="B2870"/>
      <c r="C2870"/>
      <c r="D2870"/>
      <c r="E2870"/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</row>
    <row r="2871" spans="1:17">
      <c r="A2871"/>
      <c r="B2871"/>
      <c r="C2871"/>
      <c r="D2871"/>
      <c r="E2871"/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</row>
    <row r="2872" spans="1:17">
      <c r="A2872"/>
      <c r="B2872"/>
      <c r="C2872"/>
      <c r="D2872"/>
      <c r="E2872"/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</row>
    <row r="2873" spans="1:17">
      <c r="A2873"/>
      <c r="B2873"/>
      <c r="C2873"/>
      <c r="D2873"/>
      <c r="E2873"/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</row>
    <row r="2874" spans="1:17">
      <c r="A2874"/>
      <c r="B2874"/>
      <c r="C2874"/>
      <c r="D2874"/>
      <c r="E2874"/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</row>
    <row r="2875" spans="1:17">
      <c r="A2875"/>
      <c r="B2875"/>
      <c r="C2875"/>
      <c r="D2875"/>
      <c r="E2875"/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</row>
    <row r="2876" spans="1:17">
      <c r="A2876"/>
      <c r="B2876"/>
      <c r="C2876"/>
      <c r="D2876"/>
      <c r="E2876"/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</row>
    <row r="2877" spans="1:17">
      <c r="A2877"/>
      <c r="B2877"/>
      <c r="C2877"/>
      <c r="D2877"/>
      <c r="E2877"/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</row>
    <row r="2878" spans="1:17">
      <c r="A2878"/>
      <c r="B2878"/>
      <c r="C2878"/>
      <c r="D2878"/>
      <c r="E2878"/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</row>
    <row r="2879" spans="1:17">
      <c r="A2879"/>
      <c r="B2879"/>
      <c r="C2879"/>
      <c r="D2879"/>
      <c r="E2879"/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</row>
    <row r="2880" spans="1:17">
      <c r="A2880"/>
      <c r="B2880"/>
      <c r="C2880"/>
      <c r="D2880"/>
      <c r="E2880"/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</row>
    <row r="2881" spans="1:17">
      <c r="A2881"/>
      <c r="B2881"/>
      <c r="C2881"/>
      <c r="D2881"/>
      <c r="E2881"/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</row>
    <row r="2882" spans="1:17">
      <c r="A2882"/>
      <c r="B2882"/>
      <c r="C2882"/>
      <c r="D2882"/>
      <c r="E2882"/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</row>
    <row r="2883" spans="1:17">
      <c r="A2883"/>
      <c r="B2883"/>
      <c r="C2883"/>
      <c r="D2883"/>
      <c r="E2883"/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</row>
    <row r="2884" spans="1:17">
      <c r="A2884"/>
      <c r="B2884"/>
      <c r="C2884"/>
      <c r="D2884"/>
      <c r="E2884"/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</row>
    <row r="2885" spans="1:17">
      <c r="A2885"/>
      <c r="B2885"/>
      <c r="C2885"/>
      <c r="D2885"/>
      <c r="E2885"/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</row>
    <row r="2886" spans="1:17">
      <c r="A2886"/>
      <c r="B2886"/>
      <c r="C2886"/>
      <c r="D2886"/>
      <c r="E2886"/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</row>
    <row r="2887" spans="1:17">
      <c r="A2887"/>
      <c r="B2887"/>
      <c r="C2887"/>
      <c r="D2887"/>
      <c r="E2887"/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</row>
    <row r="2888" spans="1:17">
      <c r="A2888"/>
      <c r="B2888"/>
      <c r="C2888"/>
      <c r="D2888"/>
      <c r="E2888"/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</row>
    <row r="2889" spans="1:17">
      <c r="A2889"/>
      <c r="B2889"/>
      <c r="C2889"/>
      <c r="D2889"/>
      <c r="E2889"/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</row>
    <row r="2890" spans="1:17">
      <c r="A2890"/>
      <c r="B2890"/>
      <c r="C2890"/>
      <c r="D2890"/>
      <c r="E2890"/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</row>
    <row r="2891" spans="1:17">
      <c r="A2891"/>
      <c r="B2891"/>
      <c r="C2891"/>
      <c r="D2891"/>
      <c r="E2891"/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</row>
    <row r="2892" spans="1:17">
      <c r="A2892"/>
      <c r="B2892"/>
      <c r="C2892"/>
      <c r="D2892"/>
      <c r="E2892"/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</row>
    <row r="2893" spans="1:17">
      <c r="A2893"/>
      <c r="B2893"/>
      <c r="C2893"/>
      <c r="D2893"/>
      <c r="E2893"/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</row>
    <row r="2894" spans="1:17">
      <c r="A2894"/>
      <c r="B2894"/>
      <c r="C2894"/>
      <c r="D2894"/>
      <c r="E2894"/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</row>
    <row r="2895" spans="1:17">
      <c r="A2895"/>
      <c r="B2895"/>
      <c r="C2895"/>
      <c r="D2895"/>
      <c r="E2895"/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</row>
    <row r="2896" spans="1:17">
      <c r="A2896"/>
      <c r="B2896"/>
      <c r="C2896"/>
      <c r="D2896"/>
      <c r="E2896"/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</row>
    <row r="2897" spans="1:17">
      <c r="A2897"/>
      <c r="B2897"/>
      <c r="C2897"/>
      <c r="D2897"/>
      <c r="E2897"/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</row>
    <row r="2898" spans="1:17">
      <c r="A2898"/>
      <c r="B2898"/>
      <c r="C2898"/>
      <c r="D2898"/>
      <c r="E289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</row>
    <row r="2899" spans="1:17">
      <c r="A2899"/>
      <c r="B2899"/>
      <c r="C2899"/>
      <c r="D2899"/>
      <c r="E2899"/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</row>
    <row r="2900" spans="1:17">
      <c r="A2900"/>
      <c r="B2900"/>
      <c r="C2900"/>
      <c r="D2900"/>
      <c r="E2900"/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</row>
    <row r="2901" spans="1:17">
      <c r="A2901"/>
      <c r="B2901"/>
      <c r="C2901"/>
      <c r="D2901"/>
      <c r="E2901"/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</row>
    <row r="2902" spans="1:17">
      <c r="A2902"/>
      <c r="B2902"/>
      <c r="C2902"/>
      <c r="D2902"/>
      <c r="E2902"/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</row>
    <row r="2903" spans="1:17">
      <c r="A2903"/>
      <c r="B2903"/>
      <c r="C2903"/>
      <c r="D2903"/>
      <c r="E2903"/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</row>
    <row r="2904" spans="1:17">
      <c r="A2904"/>
      <c r="B2904"/>
      <c r="C2904"/>
      <c r="D2904"/>
      <c r="E2904"/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</row>
    <row r="2905" spans="1:17">
      <c r="A2905"/>
      <c r="B2905"/>
      <c r="C2905"/>
      <c r="D2905"/>
      <c r="E2905"/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</row>
    <row r="2906" spans="1:17">
      <c r="A2906"/>
      <c r="B2906"/>
      <c r="C2906"/>
      <c r="D2906"/>
      <c r="E2906"/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</row>
    <row r="2907" spans="1:17">
      <c r="A2907"/>
      <c r="B2907"/>
      <c r="C2907"/>
      <c r="D2907"/>
      <c r="E2907"/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</row>
    <row r="2908" spans="1:17">
      <c r="A2908"/>
      <c r="B2908"/>
      <c r="C2908"/>
      <c r="D2908"/>
      <c r="E2908"/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</row>
    <row r="2909" spans="1:17">
      <c r="A2909"/>
      <c r="B2909"/>
      <c r="C2909"/>
      <c r="D2909"/>
      <c r="E2909"/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</row>
    <row r="2910" spans="1:17">
      <c r="A2910"/>
      <c r="B2910"/>
      <c r="C2910"/>
      <c r="D2910"/>
      <c r="E2910"/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</row>
    <row r="2911" spans="1:17">
      <c r="A2911"/>
      <c r="B2911"/>
      <c r="C2911"/>
      <c r="D2911"/>
      <c r="E2911"/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</row>
    <row r="2912" spans="1:17">
      <c r="A2912"/>
      <c r="B2912"/>
      <c r="C2912"/>
      <c r="D2912"/>
      <c r="E2912"/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</row>
    <row r="2913" spans="1:17">
      <c r="A2913"/>
      <c r="B2913"/>
      <c r="C2913"/>
      <c r="D2913"/>
      <c r="E2913"/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</row>
    <row r="2914" spans="1:17">
      <c r="A2914"/>
      <c r="B2914"/>
      <c r="C2914"/>
      <c r="D2914"/>
      <c r="E2914"/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</row>
    <row r="2915" spans="1:17">
      <c r="A2915"/>
      <c r="B2915"/>
      <c r="C2915"/>
      <c r="D2915"/>
      <c r="E2915"/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</row>
    <row r="2916" spans="1:17">
      <c r="A2916"/>
      <c r="B2916"/>
      <c r="C2916"/>
      <c r="D2916"/>
      <c r="E2916"/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</row>
    <row r="2917" spans="1:17">
      <c r="A2917"/>
      <c r="B2917"/>
      <c r="C2917"/>
      <c r="D2917"/>
      <c r="E2917"/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</row>
    <row r="2918" spans="1:17">
      <c r="A2918"/>
      <c r="B2918"/>
      <c r="C2918"/>
      <c r="D2918"/>
      <c r="E291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</row>
    <row r="2919" spans="1:17">
      <c r="A2919"/>
      <c r="B2919"/>
      <c r="C2919"/>
      <c r="D2919"/>
      <c r="E2919"/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</row>
    <row r="2920" spans="1:17">
      <c r="A2920"/>
      <c r="B2920"/>
      <c r="C2920"/>
      <c r="D2920"/>
      <c r="E2920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</row>
    <row r="2921" spans="1:17">
      <c r="A2921"/>
      <c r="B2921"/>
      <c r="C2921"/>
      <c r="D2921"/>
      <c r="E2921"/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</row>
    <row r="2922" spans="1:17">
      <c r="A2922"/>
      <c r="B2922"/>
      <c r="C2922"/>
      <c r="D2922"/>
      <c r="E2922"/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</row>
    <row r="2923" spans="1:17">
      <c r="A2923"/>
      <c r="B2923"/>
      <c r="C2923"/>
      <c r="D2923"/>
      <c r="E2923"/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</row>
    <row r="2924" spans="1:17">
      <c r="A2924"/>
      <c r="B2924"/>
      <c r="C2924"/>
      <c r="D2924"/>
      <c r="E2924"/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</row>
    <row r="2925" spans="1:17">
      <c r="A2925"/>
      <c r="B2925"/>
      <c r="C2925"/>
      <c r="D2925"/>
      <c r="E2925"/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</row>
    <row r="2926" spans="1:17">
      <c r="A2926"/>
      <c r="B2926"/>
      <c r="C2926"/>
      <c r="D2926"/>
      <c r="E2926"/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</row>
    <row r="2927" spans="1:17">
      <c r="A2927"/>
      <c r="B2927"/>
      <c r="C2927"/>
      <c r="D2927"/>
      <c r="E2927"/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</row>
    <row r="2928" spans="1:17">
      <c r="A2928"/>
      <c r="B2928"/>
      <c r="C2928"/>
      <c r="D2928"/>
      <c r="E2928"/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</row>
    <row r="2929" spans="1:17">
      <c r="A2929"/>
      <c r="B2929"/>
      <c r="C2929"/>
      <c r="D2929"/>
      <c r="E2929"/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</row>
    <row r="2930" spans="1:17">
      <c r="A2930"/>
      <c r="B2930"/>
      <c r="C2930"/>
      <c r="D2930"/>
      <c r="E2930"/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</row>
    <row r="2931" spans="1:17">
      <c r="A2931"/>
      <c r="B2931"/>
      <c r="C2931"/>
      <c r="D2931"/>
      <c r="E2931"/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</row>
    <row r="2932" spans="1:17">
      <c r="A2932"/>
      <c r="B2932"/>
      <c r="C2932"/>
      <c r="D2932"/>
      <c r="E2932"/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</row>
    <row r="2933" spans="1:17">
      <c r="A2933"/>
      <c r="B2933"/>
      <c r="C2933"/>
      <c r="D2933"/>
      <c r="E2933"/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</row>
    <row r="2934" spans="1:17">
      <c r="A2934"/>
      <c r="B2934"/>
      <c r="C2934"/>
      <c r="D2934"/>
      <c r="E2934"/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</row>
    <row r="2935" spans="1:17">
      <c r="A2935"/>
      <c r="B2935"/>
      <c r="C2935"/>
      <c r="D2935"/>
      <c r="E2935"/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</row>
    <row r="2936" spans="1:17">
      <c r="A2936"/>
      <c r="B2936"/>
      <c r="C2936"/>
      <c r="D2936"/>
      <c r="E2936"/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</row>
    <row r="2937" spans="1:17">
      <c r="A2937"/>
      <c r="B2937"/>
      <c r="C2937"/>
      <c r="D2937"/>
      <c r="E2937"/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</row>
    <row r="2938" spans="1:17">
      <c r="A2938"/>
      <c r="B2938"/>
      <c r="C2938"/>
      <c r="D2938"/>
      <c r="E2938"/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</row>
    <row r="2939" spans="1:17">
      <c r="A2939"/>
      <c r="B2939"/>
      <c r="C2939"/>
      <c r="D2939"/>
      <c r="E2939"/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</row>
    <row r="2940" spans="1:17">
      <c r="A2940"/>
      <c r="B2940"/>
      <c r="C2940"/>
      <c r="D2940"/>
      <c r="E2940"/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</row>
    <row r="2941" spans="1:17">
      <c r="A2941"/>
      <c r="B2941"/>
      <c r="C2941"/>
      <c r="D2941"/>
      <c r="E2941"/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</row>
    <row r="2942" spans="1:17">
      <c r="A2942"/>
      <c r="B2942"/>
      <c r="C2942"/>
      <c r="D2942"/>
      <c r="E2942"/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</row>
    <row r="2943" spans="1:17">
      <c r="A2943"/>
      <c r="B2943"/>
      <c r="C2943"/>
      <c r="D2943"/>
      <c r="E2943"/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</row>
    <row r="2944" spans="1:17">
      <c r="A2944"/>
      <c r="B2944"/>
      <c r="C2944"/>
      <c r="D2944"/>
      <c r="E2944"/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</row>
    <row r="2945" spans="1:17">
      <c r="A2945"/>
      <c r="B2945"/>
      <c r="C2945"/>
      <c r="D2945"/>
      <c r="E2945"/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</row>
    <row r="2946" spans="1:17">
      <c r="A2946"/>
      <c r="B2946"/>
      <c r="C2946"/>
      <c r="D2946"/>
      <c r="E2946"/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</row>
    <row r="2947" spans="1:17">
      <c r="A2947"/>
      <c r="B2947"/>
      <c r="C2947"/>
      <c r="D2947"/>
      <c r="E2947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</row>
    <row r="2948" spans="1:17">
      <c r="A2948"/>
      <c r="B2948"/>
      <c r="C2948"/>
      <c r="D2948"/>
      <c r="E2948"/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</row>
    <row r="2949" spans="1:17">
      <c r="A2949"/>
      <c r="B2949"/>
      <c r="C2949"/>
      <c r="D2949"/>
      <c r="E2949"/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</row>
    <row r="2950" spans="1:17">
      <c r="A2950"/>
      <c r="B2950"/>
      <c r="C2950"/>
      <c r="D2950"/>
      <c r="E2950"/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</row>
    <row r="2951" spans="1:17">
      <c r="A2951"/>
      <c r="B2951"/>
      <c r="C2951"/>
      <c r="D2951"/>
      <c r="E2951"/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</row>
    <row r="2952" spans="1:17">
      <c r="A2952"/>
      <c r="B2952"/>
      <c r="C2952"/>
      <c r="D2952"/>
      <c r="E2952"/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</row>
    <row r="2953" spans="1:17">
      <c r="A2953"/>
      <c r="B2953"/>
      <c r="C2953"/>
      <c r="D2953"/>
      <c r="E2953"/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</row>
    <row r="2954" spans="1:17">
      <c r="A2954"/>
      <c r="B2954"/>
      <c r="C2954"/>
      <c r="D2954"/>
      <c r="E2954"/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</row>
    <row r="2955" spans="1:17">
      <c r="A2955"/>
      <c r="B2955"/>
      <c r="C2955"/>
      <c r="D2955"/>
      <c r="E2955"/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</row>
    <row r="2956" spans="1:17">
      <c r="A2956"/>
      <c r="B2956"/>
      <c r="C2956"/>
      <c r="D2956"/>
      <c r="E2956"/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</row>
    <row r="2957" spans="1:17">
      <c r="A2957"/>
      <c r="B2957"/>
      <c r="C2957"/>
      <c r="D2957"/>
      <c r="E2957"/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</row>
    <row r="2958" spans="1:17">
      <c r="A2958"/>
      <c r="B2958"/>
      <c r="C2958"/>
      <c r="D2958"/>
      <c r="E2958"/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</row>
    <row r="2959" spans="1:17">
      <c r="A2959"/>
      <c r="B2959"/>
      <c r="C2959"/>
      <c r="D2959"/>
      <c r="E2959"/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</row>
    <row r="2960" spans="1:17">
      <c r="A2960"/>
      <c r="B2960"/>
      <c r="C2960"/>
      <c r="D2960"/>
      <c r="E2960"/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</row>
    <row r="2961" spans="1:17">
      <c r="A2961"/>
      <c r="B2961"/>
      <c r="C2961"/>
      <c r="D2961"/>
      <c r="E2961"/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</row>
    <row r="2962" spans="1:17">
      <c r="A2962"/>
      <c r="B2962"/>
      <c r="C2962"/>
      <c r="D2962"/>
      <c r="E2962"/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</row>
    <row r="2963" spans="1:17">
      <c r="A2963"/>
      <c r="B2963"/>
      <c r="C2963"/>
      <c r="D2963"/>
      <c r="E2963"/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</row>
    <row r="2964" spans="1:17">
      <c r="A2964"/>
      <c r="B2964"/>
      <c r="C2964"/>
      <c r="D2964"/>
      <c r="E2964"/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</row>
    <row r="2965" spans="1:17">
      <c r="A2965"/>
      <c r="B2965"/>
      <c r="C2965"/>
      <c r="D2965"/>
      <c r="E2965"/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</row>
    <row r="2966" spans="1:17">
      <c r="A2966"/>
      <c r="B2966"/>
      <c r="C2966"/>
      <c r="D2966"/>
      <c r="E2966"/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</row>
    <row r="2967" spans="1:17">
      <c r="A2967"/>
      <c r="B2967"/>
      <c r="C2967"/>
      <c r="D2967"/>
      <c r="E2967"/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</row>
    <row r="2968" spans="1:17">
      <c r="A2968"/>
      <c r="B2968"/>
      <c r="C2968"/>
      <c r="D2968"/>
      <c r="E2968"/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</row>
    <row r="2969" spans="1:17">
      <c r="A2969"/>
      <c r="B2969"/>
      <c r="C2969"/>
      <c r="D2969"/>
      <c r="E2969"/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</row>
    <row r="2970" spans="1:17">
      <c r="A2970"/>
      <c r="B2970"/>
      <c r="C2970"/>
      <c r="D2970"/>
      <c r="E2970"/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</row>
    <row r="2971" spans="1:17">
      <c r="A2971"/>
      <c r="B2971"/>
      <c r="C2971"/>
      <c r="D2971"/>
      <c r="E2971"/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</row>
    <row r="2972" spans="1:17">
      <c r="A2972"/>
      <c r="B2972"/>
      <c r="C2972"/>
      <c r="D2972"/>
      <c r="E2972"/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</row>
    <row r="2973" spans="1:17">
      <c r="A2973"/>
      <c r="B2973"/>
      <c r="C2973"/>
      <c r="D2973"/>
      <c r="E2973"/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</row>
    <row r="2974" spans="1:17">
      <c r="A2974"/>
      <c r="B2974"/>
      <c r="C2974"/>
      <c r="D2974"/>
      <c r="E2974"/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</row>
    <row r="2975" spans="1:17">
      <c r="A2975"/>
      <c r="B2975"/>
      <c r="C2975"/>
      <c r="D2975"/>
      <c r="E2975"/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</row>
    <row r="2976" spans="1:17">
      <c r="A2976"/>
      <c r="B2976"/>
      <c r="C2976"/>
      <c r="D2976"/>
      <c r="E2976"/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</row>
    <row r="2977" spans="1:17">
      <c r="A2977"/>
      <c r="B2977"/>
      <c r="C2977"/>
      <c r="D2977"/>
      <c r="E2977"/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</row>
    <row r="2978" spans="1:17">
      <c r="A2978"/>
      <c r="B2978"/>
      <c r="C2978"/>
      <c r="D2978"/>
      <c r="E2978"/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</row>
    <row r="2979" spans="1:17">
      <c r="A2979"/>
      <c r="B2979"/>
      <c r="C2979"/>
      <c r="D2979"/>
      <c r="E2979"/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</row>
    <row r="2980" spans="1:17">
      <c r="A2980"/>
      <c r="B2980"/>
      <c r="C2980"/>
      <c r="D2980"/>
      <c r="E2980"/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</row>
    <row r="2981" spans="1:17">
      <c r="A2981"/>
      <c r="B2981"/>
      <c r="C2981"/>
      <c r="D2981"/>
      <c r="E2981"/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</row>
    <row r="2982" spans="1:17">
      <c r="A2982"/>
      <c r="B2982"/>
      <c r="C2982"/>
      <c r="D2982"/>
      <c r="E2982"/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</row>
    <row r="2983" spans="1:17">
      <c r="A2983"/>
      <c r="B2983"/>
      <c r="C2983"/>
      <c r="D2983"/>
      <c r="E2983"/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</row>
    <row r="2984" spans="1:17">
      <c r="A2984"/>
      <c r="B2984"/>
      <c r="C2984"/>
      <c r="D2984"/>
      <c r="E2984"/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</row>
    <row r="2985" spans="1:17">
      <c r="A2985"/>
      <c r="B2985"/>
      <c r="C2985"/>
      <c r="D2985"/>
      <c r="E2985"/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</row>
    <row r="2986" spans="1:17">
      <c r="A2986"/>
      <c r="B2986"/>
      <c r="C2986"/>
      <c r="D2986"/>
      <c r="E2986"/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</row>
    <row r="2987" spans="1:17">
      <c r="A2987"/>
      <c r="B2987"/>
      <c r="C2987"/>
      <c r="D2987"/>
      <c r="E2987"/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</row>
    <row r="2988" spans="1:17">
      <c r="A2988"/>
      <c r="B2988"/>
      <c r="C2988"/>
      <c r="D2988"/>
      <c r="E2988"/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</row>
    <row r="2989" spans="1:17">
      <c r="A2989"/>
      <c r="B2989"/>
      <c r="C2989"/>
      <c r="D2989"/>
      <c r="E2989"/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</row>
    <row r="2990" spans="1:17">
      <c r="A2990"/>
      <c r="B2990"/>
      <c r="C2990"/>
      <c r="D2990"/>
      <c r="E2990"/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</row>
    <row r="2991" spans="1:17">
      <c r="A2991"/>
      <c r="B2991"/>
      <c r="C2991"/>
      <c r="D2991"/>
      <c r="E2991"/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</row>
    <row r="2992" spans="1:17">
      <c r="A2992"/>
      <c r="B2992"/>
      <c r="C2992"/>
      <c r="D2992"/>
      <c r="E2992"/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</row>
    <row r="2993" spans="1:17">
      <c r="A2993"/>
      <c r="B2993"/>
      <c r="C2993"/>
      <c r="D2993"/>
      <c r="E2993"/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</row>
    <row r="2994" spans="1:17">
      <c r="A2994"/>
      <c r="B2994"/>
      <c r="C2994"/>
      <c r="D2994"/>
      <c r="E2994"/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</row>
    <row r="2995" spans="1:17">
      <c r="A2995"/>
      <c r="B2995"/>
      <c r="C2995"/>
      <c r="D2995"/>
      <c r="E2995"/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</row>
    <row r="2996" spans="1:17">
      <c r="A2996"/>
      <c r="B2996"/>
      <c r="C2996"/>
      <c r="D2996"/>
      <c r="E2996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</row>
    <row r="2997" spans="1:17">
      <c r="A2997"/>
      <c r="B2997"/>
      <c r="C2997"/>
      <c r="D2997"/>
      <c r="E2997"/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</row>
    <row r="2998" spans="1:17">
      <c r="A2998"/>
      <c r="B2998"/>
      <c r="C2998"/>
      <c r="D2998"/>
      <c r="E2998"/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</row>
    <row r="2999" spans="1:17">
      <c r="A2999"/>
      <c r="B2999"/>
      <c r="C2999"/>
      <c r="D2999"/>
      <c r="E2999"/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</row>
    <row r="3000" spans="1:17">
      <c r="A3000"/>
      <c r="B3000"/>
      <c r="C3000"/>
      <c r="D3000"/>
      <c r="E3000"/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</row>
    <row r="3001" spans="1:17">
      <c r="A3001"/>
      <c r="B3001"/>
      <c r="C3001"/>
      <c r="D3001"/>
      <c r="E3001"/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</row>
    <row r="3002" spans="1:17">
      <c r="A3002"/>
      <c r="B3002"/>
      <c r="C3002"/>
      <c r="D3002"/>
      <c r="E3002"/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</row>
    <row r="3003" spans="1:17">
      <c r="A3003"/>
      <c r="B3003"/>
      <c r="C3003"/>
      <c r="D3003"/>
      <c r="E3003"/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</row>
    <row r="3004" spans="1:17">
      <c r="A3004"/>
      <c r="B3004"/>
      <c r="C3004"/>
      <c r="D3004"/>
      <c r="E3004"/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</row>
    <row r="3005" spans="1:17">
      <c r="A3005"/>
      <c r="B3005"/>
      <c r="C3005"/>
      <c r="D3005"/>
      <c r="E3005"/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</row>
    <row r="3006" spans="1:17">
      <c r="A3006"/>
      <c r="B3006"/>
      <c r="C3006"/>
      <c r="D3006"/>
      <c r="E3006"/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</row>
    <row r="3007" spans="1:17">
      <c r="A3007"/>
      <c r="B3007"/>
      <c r="C3007"/>
      <c r="D3007"/>
      <c r="E3007"/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</row>
    <row r="3008" spans="1:17">
      <c r="A3008"/>
      <c r="B3008"/>
      <c r="C3008"/>
      <c r="D3008"/>
      <c r="E3008"/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</row>
    <row r="3009" spans="1:17">
      <c r="A3009"/>
      <c r="B3009"/>
      <c r="C3009"/>
      <c r="D3009"/>
      <c r="E3009"/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</row>
    <row r="3010" spans="1:17">
      <c r="A3010"/>
      <c r="B3010"/>
      <c r="C3010"/>
      <c r="D3010"/>
      <c r="E3010"/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</row>
    <row r="3011" spans="1:17">
      <c r="A3011"/>
      <c r="B3011"/>
      <c r="C3011"/>
      <c r="D3011"/>
      <c r="E3011"/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</row>
    <row r="3012" spans="1:17">
      <c r="A3012"/>
      <c r="B3012"/>
      <c r="C3012"/>
      <c r="D3012"/>
      <c r="E3012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</row>
    <row r="3013" spans="1:17">
      <c r="A3013"/>
      <c r="B3013"/>
      <c r="C3013"/>
      <c r="D3013"/>
      <c r="E3013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</row>
    <row r="3014" spans="1:17">
      <c r="A3014"/>
      <c r="B3014"/>
      <c r="C3014"/>
      <c r="D3014"/>
      <c r="E3014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</row>
    <row r="3015" spans="1:17">
      <c r="A3015"/>
      <c r="B3015"/>
      <c r="C3015"/>
      <c r="D3015"/>
      <c r="E3015"/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</row>
    <row r="3016" spans="1:17">
      <c r="A3016"/>
      <c r="B3016"/>
      <c r="C3016"/>
      <c r="D3016"/>
      <c r="E3016"/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</row>
    <row r="3017" spans="1:17">
      <c r="A3017"/>
      <c r="B3017"/>
      <c r="C3017"/>
      <c r="D3017"/>
      <c r="E3017"/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</row>
    <row r="3018" spans="1:17">
      <c r="A3018"/>
      <c r="B3018"/>
      <c r="C3018"/>
      <c r="D3018"/>
      <c r="E3018"/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</row>
    <row r="3019" spans="1:17">
      <c r="A3019"/>
      <c r="B3019"/>
      <c r="C3019"/>
      <c r="D3019"/>
      <c r="E3019"/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</row>
    <row r="3020" spans="1:17">
      <c r="A3020"/>
      <c r="B3020"/>
      <c r="C3020"/>
      <c r="D3020"/>
      <c r="E3020"/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</row>
    <row r="3021" spans="1:17">
      <c r="A3021"/>
      <c r="B3021"/>
      <c r="C3021"/>
      <c r="D3021"/>
      <c r="E3021"/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</row>
    <row r="3022" spans="1:17">
      <c r="A3022"/>
      <c r="B3022"/>
      <c r="C3022"/>
      <c r="D3022"/>
      <c r="E3022"/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</row>
    <row r="3023" spans="1:17">
      <c r="A3023"/>
      <c r="B3023"/>
      <c r="C3023"/>
      <c r="D3023"/>
      <c r="E3023"/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</row>
    <row r="3024" spans="1:17">
      <c r="A3024"/>
      <c r="B3024"/>
      <c r="C3024"/>
      <c r="D3024"/>
      <c r="E3024"/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</row>
    <row r="3025" spans="1:17">
      <c r="A3025"/>
      <c r="B3025"/>
      <c r="C3025"/>
      <c r="D3025"/>
      <c r="E3025"/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</row>
    <row r="3026" spans="1:17">
      <c r="A3026"/>
      <c r="B3026"/>
      <c r="C3026"/>
      <c r="D3026"/>
      <c r="E3026"/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</row>
    <row r="3027" spans="1:17">
      <c r="A3027"/>
      <c r="B3027"/>
      <c r="C3027"/>
      <c r="D3027"/>
      <c r="E3027"/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</row>
    <row r="3028" spans="1:17">
      <c r="A3028"/>
      <c r="B3028"/>
      <c r="C3028"/>
      <c r="D3028"/>
      <c r="E3028"/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</row>
    <row r="3029" spans="1:17">
      <c r="A3029"/>
      <c r="B3029"/>
      <c r="C3029"/>
      <c r="D3029"/>
      <c r="E3029"/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</row>
    <row r="3030" spans="1:17">
      <c r="A3030"/>
      <c r="B3030"/>
      <c r="C3030"/>
      <c r="D3030"/>
      <c r="E3030"/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</row>
    <row r="3031" spans="1:17">
      <c r="A3031"/>
      <c r="B3031"/>
      <c r="C3031"/>
      <c r="D3031"/>
      <c r="E3031"/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</row>
    <row r="3032" spans="1:17">
      <c r="A3032"/>
      <c r="B3032"/>
      <c r="C3032"/>
      <c r="D3032"/>
      <c r="E3032"/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</row>
    <row r="3033" spans="1:17">
      <c r="A3033"/>
      <c r="B3033"/>
      <c r="C3033"/>
      <c r="D3033"/>
      <c r="E3033"/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</row>
    <row r="3034" spans="1:17">
      <c r="A3034"/>
      <c r="B3034"/>
      <c r="C3034"/>
      <c r="D3034"/>
      <c r="E3034"/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</row>
    <row r="3035" spans="1:17">
      <c r="A3035"/>
      <c r="B3035"/>
      <c r="C3035"/>
      <c r="D3035"/>
      <c r="E3035"/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</row>
    <row r="3036" spans="1:17">
      <c r="A3036"/>
      <c r="B3036"/>
      <c r="C3036"/>
      <c r="D3036"/>
      <c r="E3036"/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</row>
    <row r="3037" spans="1:17">
      <c r="A3037"/>
      <c r="B3037"/>
      <c r="C3037"/>
      <c r="D3037"/>
      <c r="E3037"/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</row>
    <row r="3038" spans="1:17">
      <c r="A3038"/>
      <c r="B3038"/>
      <c r="C3038"/>
      <c r="D3038"/>
      <c r="E3038"/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</row>
    <row r="3039" spans="1:17">
      <c r="A3039"/>
      <c r="B3039"/>
      <c r="C3039"/>
      <c r="D3039"/>
      <c r="E3039"/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</row>
    <row r="3040" spans="1:17">
      <c r="A3040"/>
      <c r="B3040"/>
      <c r="C3040"/>
      <c r="D3040"/>
      <c r="E3040"/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</row>
    <row r="3041" spans="1:17">
      <c r="A3041"/>
      <c r="B3041"/>
      <c r="C3041"/>
      <c r="D3041"/>
      <c r="E3041"/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</row>
    <row r="3042" spans="1:17">
      <c r="A3042"/>
      <c r="B3042"/>
      <c r="C3042"/>
      <c r="D3042"/>
      <c r="E3042"/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</row>
    <row r="3043" spans="1:17">
      <c r="A3043"/>
      <c r="B3043"/>
      <c r="C3043"/>
      <c r="D3043"/>
      <c r="E3043"/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</row>
    <row r="3044" spans="1:17">
      <c r="A3044"/>
      <c r="B3044"/>
      <c r="C3044"/>
      <c r="D3044"/>
      <c r="E3044"/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</row>
    <row r="3045" spans="1:17">
      <c r="A3045"/>
      <c r="B3045"/>
      <c r="C3045"/>
      <c r="D3045"/>
      <c r="E3045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</row>
    <row r="3046" spans="1:17">
      <c r="A3046"/>
      <c r="B3046"/>
      <c r="C3046"/>
      <c r="D3046"/>
      <c r="E3046"/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</row>
    <row r="3047" spans="1:17">
      <c r="A3047"/>
      <c r="B3047"/>
      <c r="C3047"/>
      <c r="D3047"/>
      <c r="E3047"/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</row>
    <row r="3048" spans="1:17">
      <c r="A3048"/>
      <c r="B3048"/>
      <c r="C3048"/>
      <c r="D3048"/>
      <c r="E3048"/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</row>
    <row r="3049" spans="1:17">
      <c r="A3049"/>
      <c r="B3049"/>
      <c r="C3049"/>
      <c r="D3049"/>
      <c r="E3049"/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</row>
    <row r="3050" spans="1:17">
      <c r="A3050"/>
      <c r="B3050"/>
      <c r="C3050"/>
      <c r="D3050"/>
      <c r="E3050"/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</row>
    <row r="3051" spans="1:17">
      <c r="A3051"/>
      <c r="B3051"/>
      <c r="C3051"/>
      <c r="D3051"/>
      <c r="E3051"/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</row>
    <row r="3052" spans="1:17">
      <c r="A3052"/>
      <c r="B3052"/>
      <c r="C3052"/>
      <c r="D3052"/>
      <c r="E3052"/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</row>
    <row r="3053" spans="1:17">
      <c r="A3053"/>
      <c r="B3053"/>
      <c r="C3053"/>
      <c r="D3053"/>
      <c r="E3053"/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</row>
    <row r="3054" spans="1:17">
      <c r="A3054"/>
      <c r="B3054"/>
      <c r="C3054"/>
      <c r="D3054"/>
      <c r="E3054"/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</row>
    <row r="3055" spans="1:17">
      <c r="A3055"/>
      <c r="B3055"/>
      <c r="C3055"/>
      <c r="D3055"/>
      <c r="E3055"/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</row>
    <row r="3056" spans="1:17">
      <c r="A3056"/>
      <c r="B3056"/>
      <c r="C3056"/>
      <c r="D3056"/>
      <c r="E3056"/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</row>
    <row r="3057" spans="1:17">
      <c r="A3057"/>
      <c r="B3057"/>
      <c r="C3057"/>
      <c r="D3057"/>
      <c r="E3057"/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</row>
    <row r="3058" spans="1:17">
      <c r="A3058"/>
      <c r="B3058"/>
      <c r="C3058"/>
      <c r="D3058"/>
      <c r="E3058"/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</row>
    <row r="3059" spans="1:17">
      <c r="A3059"/>
      <c r="B3059"/>
      <c r="C3059"/>
      <c r="D3059"/>
      <c r="E3059"/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</row>
    <row r="3060" spans="1:17">
      <c r="A3060"/>
      <c r="B3060"/>
      <c r="C3060"/>
      <c r="D3060"/>
      <c r="E3060"/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</row>
    <row r="3061" spans="1:17">
      <c r="A3061"/>
      <c r="B3061"/>
      <c r="C3061"/>
      <c r="D3061"/>
      <c r="E3061"/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</row>
    <row r="3062" spans="1:17">
      <c r="A3062"/>
      <c r="B3062"/>
      <c r="C3062"/>
      <c r="D3062"/>
      <c r="E3062"/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</row>
    <row r="3063" spans="1:17">
      <c r="A3063"/>
      <c r="B3063"/>
      <c r="C3063"/>
      <c r="D3063"/>
      <c r="E3063"/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</row>
    <row r="3064" spans="1:17">
      <c r="A3064"/>
      <c r="B3064"/>
      <c r="C3064"/>
      <c r="D3064"/>
      <c r="E3064"/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</row>
    <row r="3065" spans="1:17">
      <c r="A3065"/>
      <c r="B3065"/>
      <c r="C3065"/>
      <c r="D3065"/>
      <c r="E3065"/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</row>
    <row r="3066" spans="1:17">
      <c r="A3066"/>
      <c r="B3066"/>
      <c r="C3066"/>
      <c r="D3066"/>
      <c r="E3066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</row>
    <row r="3067" spans="1:17">
      <c r="A3067"/>
      <c r="B3067"/>
      <c r="C3067"/>
      <c r="D3067"/>
      <c r="E3067"/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</row>
    <row r="3068" spans="1:17">
      <c r="A3068"/>
      <c r="B3068"/>
      <c r="C3068"/>
      <c r="D3068"/>
      <c r="E3068"/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</row>
    <row r="3069" spans="1:17">
      <c r="A3069"/>
      <c r="B3069"/>
      <c r="C3069"/>
      <c r="D3069"/>
      <c r="E3069"/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</row>
    <row r="3070" spans="1:17">
      <c r="A3070"/>
      <c r="B3070"/>
      <c r="C3070"/>
      <c r="D3070"/>
      <c r="E3070"/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</row>
    <row r="3071" spans="1:17">
      <c r="A3071"/>
      <c r="B3071"/>
      <c r="C3071"/>
      <c r="D3071"/>
      <c r="E3071"/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</row>
    <row r="3072" spans="1:17">
      <c r="A3072"/>
      <c r="B3072"/>
      <c r="C3072"/>
      <c r="D3072"/>
      <c r="E3072"/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</row>
    <row r="3073" spans="1:17">
      <c r="A3073"/>
      <c r="B3073"/>
      <c r="C3073"/>
      <c r="D3073"/>
      <c r="E3073"/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</row>
    <row r="3074" spans="1:17">
      <c r="A3074"/>
      <c r="B3074"/>
      <c r="C3074"/>
      <c r="D3074"/>
      <c r="E3074"/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</row>
    <row r="3075" spans="1:17">
      <c r="A3075"/>
      <c r="B3075"/>
      <c r="C3075"/>
      <c r="D3075"/>
      <c r="E3075"/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</row>
    <row r="3076" spans="1:17">
      <c r="A3076"/>
      <c r="B3076"/>
      <c r="C3076"/>
      <c r="D3076"/>
      <c r="E3076"/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</row>
    <row r="3077" spans="1:17">
      <c r="A3077"/>
      <c r="B3077"/>
      <c r="C3077"/>
      <c r="D3077"/>
      <c r="E3077"/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</row>
    <row r="3078" spans="1:17">
      <c r="A3078"/>
      <c r="B3078"/>
      <c r="C3078"/>
      <c r="D3078"/>
      <c r="E3078"/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</row>
    <row r="3079" spans="1:17">
      <c r="A3079"/>
      <c r="B3079"/>
      <c r="C3079"/>
      <c r="D3079"/>
      <c r="E3079"/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</row>
    <row r="3080" spans="1:17">
      <c r="A3080"/>
      <c r="B3080"/>
      <c r="C3080"/>
      <c r="D3080"/>
      <c r="E3080"/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</row>
    <row r="3081" spans="1:17">
      <c r="A3081"/>
      <c r="B3081"/>
      <c r="C3081"/>
      <c r="D3081"/>
      <c r="E3081"/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</row>
    <row r="3082" spans="1:17">
      <c r="A3082"/>
      <c r="B3082"/>
      <c r="C3082"/>
      <c r="D3082"/>
      <c r="E3082"/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</row>
    <row r="3083" spans="1:17">
      <c r="A3083"/>
      <c r="B3083"/>
      <c r="C3083"/>
      <c r="D3083"/>
      <c r="E3083"/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</row>
    <row r="3084" spans="1:17">
      <c r="A3084"/>
      <c r="B3084"/>
      <c r="C3084"/>
      <c r="D3084"/>
      <c r="E3084"/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</row>
    <row r="3085" spans="1:17">
      <c r="A3085"/>
      <c r="B3085"/>
      <c r="C3085"/>
      <c r="D3085"/>
      <c r="E3085"/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</row>
    <row r="3086" spans="1:17">
      <c r="A3086"/>
      <c r="B3086"/>
      <c r="C3086"/>
      <c r="D3086"/>
      <c r="E3086"/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</row>
    <row r="3087" spans="1:17">
      <c r="A3087"/>
      <c r="B3087"/>
      <c r="C3087"/>
      <c r="D3087"/>
      <c r="E3087"/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</row>
    <row r="3088" spans="1:17">
      <c r="A3088"/>
      <c r="B3088"/>
      <c r="C3088"/>
      <c r="D3088"/>
      <c r="E3088"/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</row>
    <row r="3089" spans="1:17">
      <c r="A3089"/>
      <c r="B3089"/>
      <c r="C3089"/>
      <c r="D3089"/>
      <c r="E3089"/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</row>
    <row r="3090" spans="1:17">
      <c r="A3090"/>
      <c r="B3090"/>
      <c r="C3090"/>
      <c r="D3090"/>
      <c r="E3090"/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</row>
    <row r="3091" spans="1:17">
      <c r="A3091"/>
      <c r="B3091"/>
      <c r="C3091"/>
      <c r="D3091"/>
      <c r="E3091"/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</row>
    <row r="3092" spans="1:17">
      <c r="A3092"/>
      <c r="B3092"/>
      <c r="C3092"/>
      <c r="D3092"/>
      <c r="E3092"/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</row>
    <row r="3093" spans="1:17">
      <c r="A3093"/>
      <c r="B3093"/>
      <c r="C3093"/>
      <c r="D3093"/>
      <c r="E3093"/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</row>
    <row r="3094" spans="1:17">
      <c r="A3094"/>
      <c r="B3094"/>
      <c r="C3094"/>
      <c r="D3094"/>
      <c r="E3094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</row>
    <row r="3095" spans="1:17">
      <c r="A3095"/>
      <c r="B3095"/>
      <c r="C3095"/>
      <c r="D3095"/>
      <c r="E3095"/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</row>
    <row r="3096" spans="1:17">
      <c r="A3096"/>
      <c r="B3096"/>
      <c r="C3096"/>
      <c r="D3096"/>
      <c r="E3096"/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</row>
    <row r="3097" spans="1:17">
      <c r="A3097"/>
      <c r="B3097"/>
      <c r="C3097"/>
      <c r="D3097"/>
      <c r="E3097"/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</row>
    <row r="3098" spans="1:17">
      <c r="A3098"/>
      <c r="B3098"/>
      <c r="C3098"/>
      <c r="D3098"/>
      <c r="E3098"/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</row>
    <row r="3099" spans="1:17">
      <c r="A3099"/>
      <c r="B3099"/>
      <c r="C3099"/>
      <c r="D3099"/>
      <c r="E3099"/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</row>
    <row r="3100" spans="1:17">
      <c r="A3100"/>
      <c r="B3100"/>
      <c r="C3100"/>
      <c r="D3100"/>
      <c r="E3100"/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</row>
    <row r="3101" spans="1:17">
      <c r="A3101"/>
      <c r="B3101"/>
      <c r="C3101"/>
      <c r="D3101"/>
      <c r="E3101"/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</row>
    <row r="3102" spans="1:17">
      <c r="A3102"/>
      <c r="B3102"/>
      <c r="C3102"/>
      <c r="D3102"/>
      <c r="E3102"/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</row>
    <row r="3103" spans="1:17">
      <c r="A3103"/>
      <c r="B3103"/>
      <c r="C3103"/>
      <c r="D3103"/>
      <c r="E3103"/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</row>
    <row r="3104" spans="1:17">
      <c r="A3104"/>
      <c r="B3104"/>
      <c r="C3104"/>
      <c r="D3104"/>
      <c r="E3104"/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</row>
    <row r="3105" spans="1:17">
      <c r="A3105"/>
      <c r="B3105"/>
      <c r="C3105"/>
      <c r="D3105"/>
      <c r="E3105"/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</row>
    <row r="3106" spans="1:17">
      <c r="A3106"/>
      <c r="B3106"/>
      <c r="C3106"/>
      <c r="D3106"/>
      <c r="E3106"/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</row>
    <row r="3107" spans="1:17">
      <c r="A3107"/>
      <c r="B3107"/>
      <c r="C3107"/>
      <c r="D3107"/>
      <c r="E3107"/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</row>
    <row r="3108" spans="1:17">
      <c r="A3108"/>
      <c r="B3108"/>
      <c r="C3108"/>
      <c r="D3108"/>
      <c r="E3108"/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</row>
    <row r="3109" spans="1:17">
      <c r="A3109"/>
      <c r="B3109"/>
      <c r="C3109"/>
      <c r="D3109"/>
      <c r="E3109"/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</row>
    <row r="3110" spans="1:17">
      <c r="A3110"/>
      <c r="B3110"/>
      <c r="C3110"/>
      <c r="D3110"/>
      <c r="E3110"/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</row>
    <row r="3111" spans="1:17">
      <c r="A3111"/>
      <c r="B3111"/>
      <c r="C3111"/>
      <c r="D3111"/>
      <c r="E3111"/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</row>
    <row r="3112" spans="1:17">
      <c r="A3112"/>
      <c r="B3112"/>
      <c r="C3112"/>
      <c r="D3112"/>
      <c r="E3112"/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</row>
    <row r="3113" spans="1:17">
      <c r="A3113"/>
      <c r="B3113"/>
      <c r="C3113"/>
      <c r="D3113"/>
      <c r="E3113"/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</row>
    <row r="3114" spans="1:17">
      <c r="A3114"/>
      <c r="B3114"/>
      <c r="C3114"/>
      <c r="D3114"/>
      <c r="E3114"/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</row>
    <row r="3115" spans="1:17">
      <c r="A3115"/>
      <c r="B3115"/>
      <c r="C3115"/>
      <c r="D3115"/>
      <c r="E3115"/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</row>
    <row r="3116" spans="1:17">
      <c r="A3116"/>
      <c r="B3116"/>
      <c r="C3116"/>
      <c r="D3116"/>
      <c r="E3116"/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</row>
    <row r="3117" spans="1:17">
      <c r="A3117"/>
      <c r="B3117"/>
      <c r="C3117"/>
      <c r="D3117"/>
      <c r="E3117"/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</row>
    <row r="3118" spans="1:17">
      <c r="A3118"/>
      <c r="B3118"/>
      <c r="C3118"/>
      <c r="D3118"/>
      <c r="E3118"/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</row>
    <row r="3119" spans="1:17">
      <c r="A3119"/>
      <c r="B3119"/>
      <c r="C3119"/>
      <c r="D3119"/>
      <c r="E3119"/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</row>
    <row r="3120" spans="1:17">
      <c r="A3120"/>
      <c r="B3120"/>
      <c r="C3120"/>
      <c r="D3120"/>
      <c r="E3120"/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</row>
    <row r="3121" spans="1:17">
      <c r="A3121"/>
      <c r="B3121"/>
      <c r="C3121"/>
      <c r="D3121"/>
      <c r="E3121"/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</row>
    <row r="3122" spans="1:17">
      <c r="A3122"/>
      <c r="B3122"/>
      <c r="C3122"/>
      <c r="D3122"/>
      <c r="E3122"/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</row>
    <row r="3123" spans="1:17">
      <c r="A3123"/>
      <c r="B3123"/>
      <c r="C3123"/>
      <c r="D3123"/>
      <c r="E3123"/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</row>
    <row r="3124" spans="1:17">
      <c r="A3124"/>
      <c r="B3124"/>
      <c r="C3124"/>
      <c r="D3124"/>
      <c r="E3124"/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</row>
    <row r="3125" spans="1:17">
      <c r="A3125"/>
      <c r="B3125"/>
      <c r="C3125"/>
      <c r="D3125"/>
      <c r="E3125"/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</row>
    <row r="3126" spans="1:17">
      <c r="A3126"/>
      <c r="B3126"/>
      <c r="C3126"/>
      <c r="D3126"/>
      <c r="E3126"/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</row>
    <row r="3127" spans="1:17">
      <c r="A3127"/>
      <c r="B3127"/>
      <c r="C3127"/>
      <c r="D3127"/>
      <c r="E3127"/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</row>
    <row r="3128" spans="1:17">
      <c r="A3128"/>
      <c r="B3128"/>
      <c r="C3128"/>
      <c r="D3128"/>
      <c r="E3128"/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</row>
    <row r="3129" spans="1:17">
      <c r="A3129"/>
      <c r="B3129"/>
      <c r="C3129"/>
      <c r="D3129"/>
      <c r="E3129"/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</row>
    <row r="3130" spans="1:17">
      <c r="A3130"/>
      <c r="B3130"/>
      <c r="C3130"/>
      <c r="D3130"/>
      <c r="E3130"/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</row>
    <row r="3131" spans="1:17">
      <c r="A3131"/>
      <c r="B3131"/>
      <c r="C3131"/>
      <c r="D3131"/>
      <c r="E3131"/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</row>
    <row r="3132" spans="1:17">
      <c r="A3132"/>
      <c r="B3132"/>
      <c r="C3132"/>
      <c r="D3132"/>
      <c r="E3132"/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</row>
    <row r="3133" spans="1:17">
      <c r="A3133"/>
      <c r="B3133"/>
      <c r="C3133"/>
      <c r="D3133"/>
      <c r="E3133"/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</row>
    <row r="3134" spans="1:17">
      <c r="A3134"/>
      <c r="B3134"/>
      <c r="C3134"/>
      <c r="D3134"/>
      <c r="E3134"/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</row>
    <row r="3135" spans="1:17">
      <c r="A3135"/>
      <c r="B3135"/>
      <c r="C3135"/>
      <c r="D3135"/>
      <c r="E3135"/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</row>
    <row r="3136" spans="1:17">
      <c r="A3136"/>
      <c r="B3136"/>
      <c r="C3136"/>
      <c r="D3136"/>
      <c r="E3136"/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</row>
    <row r="3137" spans="1:17">
      <c r="A3137"/>
      <c r="B3137"/>
      <c r="C3137"/>
      <c r="D3137"/>
      <c r="E3137"/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</row>
    <row r="3138" spans="1:17">
      <c r="A3138"/>
      <c r="B3138"/>
      <c r="C3138"/>
      <c r="D3138"/>
      <c r="E3138"/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</row>
    <row r="3139" spans="1:17">
      <c r="A3139"/>
      <c r="B3139"/>
      <c r="C3139"/>
      <c r="D3139"/>
      <c r="E3139"/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</row>
    <row r="3140" spans="1:17">
      <c r="A3140"/>
      <c r="B3140"/>
      <c r="C3140"/>
      <c r="D3140"/>
      <c r="E3140"/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</row>
    <row r="3141" spans="1:17">
      <c r="A3141"/>
      <c r="B3141"/>
      <c r="C3141"/>
      <c r="D3141"/>
      <c r="E3141"/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</row>
    <row r="3142" spans="1:17">
      <c r="A3142"/>
      <c r="B3142"/>
      <c r="C3142"/>
      <c r="D3142"/>
      <c r="E3142"/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</row>
    <row r="3143" spans="1:17">
      <c r="A3143"/>
      <c r="B3143"/>
      <c r="C3143"/>
      <c r="D3143"/>
      <c r="E3143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</row>
    <row r="3144" spans="1:17">
      <c r="A3144"/>
      <c r="B3144"/>
      <c r="C3144"/>
      <c r="D3144"/>
      <c r="E3144"/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</row>
    <row r="3145" spans="1:17">
      <c r="A3145"/>
      <c r="B3145"/>
      <c r="C3145"/>
      <c r="D3145"/>
      <c r="E3145"/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</row>
    <row r="3146" spans="1:17">
      <c r="A3146"/>
      <c r="B3146"/>
      <c r="C3146"/>
      <c r="D3146"/>
      <c r="E3146"/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</row>
    <row r="3147" spans="1:17">
      <c r="A3147"/>
      <c r="B3147"/>
      <c r="C3147"/>
      <c r="D3147"/>
      <c r="E3147"/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</row>
    <row r="3148" spans="1:17">
      <c r="A3148"/>
      <c r="B3148"/>
      <c r="C3148"/>
      <c r="D3148"/>
      <c r="E3148"/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</row>
    <row r="3149" spans="1:17">
      <c r="A3149"/>
      <c r="B3149"/>
      <c r="C3149"/>
      <c r="D3149"/>
      <c r="E3149"/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</row>
    <row r="3150" spans="1:17">
      <c r="A3150"/>
      <c r="B3150"/>
      <c r="C3150"/>
      <c r="D3150"/>
      <c r="E3150"/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</row>
    <row r="3151" spans="1:17">
      <c r="A3151"/>
      <c r="B3151"/>
      <c r="C3151"/>
      <c r="D3151"/>
      <c r="E3151"/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</row>
    <row r="3152" spans="1:17">
      <c r="A3152"/>
      <c r="B3152"/>
      <c r="C3152"/>
      <c r="D3152"/>
      <c r="E3152"/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</row>
    <row r="3153" spans="1:17">
      <c r="A3153"/>
      <c r="B3153"/>
      <c r="C3153"/>
      <c r="D3153"/>
      <c r="E3153"/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</row>
    <row r="3154" spans="1:17">
      <c r="A3154"/>
      <c r="B3154"/>
      <c r="C3154"/>
      <c r="D3154"/>
      <c r="E3154"/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</row>
    <row r="3155" spans="1:17">
      <c r="A3155"/>
      <c r="B3155"/>
      <c r="C3155"/>
      <c r="D3155"/>
      <c r="E3155"/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</row>
    <row r="3156" spans="1:17">
      <c r="A3156"/>
      <c r="B3156"/>
      <c r="C3156"/>
      <c r="D3156"/>
      <c r="E3156"/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</row>
    <row r="3157" spans="1:17">
      <c r="A3157"/>
      <c r="B3157"/>
      <c r="C3157"/>
      <c r="D3157"/>
      <c r="E3157"/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</row>
    <row r="3158" spans="1:17">
      <c r="A3158"/>
      <c r="B3158"/>
      <c r="C3158"/>
      <c r="D3158"/>
      <c r="E3158"/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</row>
    <row r="3159" spans="1:17">
      <c r="A3159"/>
      <c r="B3159"/>
      <c r="C3159"/>
      <c r="D3159"/>
      <c r="E3159"/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</row>
    <row r="3160" spans="1:17">
      <c r="A3160"/>
      <c r="B3160"/>
      <c r="C3160"/>
      <c r="D3160"/>
      <c r="E3160"/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</row>
    <row r="3161" spans="1:17">
      <c r="A3161"/>
      <c r="B3161"/>
      <c r="C3161"/>
      <c r="D3161"/>
      <c r="E3161"/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</row>
    <row r="3162" spans="1:17">
      <c r="A3162"/>
      <c r="B3162"/>
      <c r="C3162"/>
      <c r="D3162"/>
      <c r="E3162"/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</row>
    <row r="3163" spans="1:17">
      <c r="A3163"/>
      <c r="B3163"/>
      <c r="C3163"/>
      <c r="D3163"/>
      <c r="E3163"/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</row>
    <row r="3164" spans="1:17">
      <c r="A3164"/>
      <c r="B3164"/>
      <c r="C3164"/>
      <c r="D3164"/>
      <c r="E3164"/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</row>
    <row r="3165" spans="1:17">
      <c r="A3165"/>
      <c r="B3165"/>
      <c r="C3165"/>
      <c r="D3165"/>
      <c r="E3165"/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</row>
    <row r="3166" spans="1:17">
      <c r="A3166"/>
      <c r="B3166"/>
      <c r="C3166"/>
      <c r="D3166"/>
      <c r="E3166"/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</row>
    <row r="3167" spans="1:17">
      <c r="A3167"/>
      <c r="B3167"/>
      <c r="C3167"/>
      <c r="D3167"/>
      <c r="E3167"/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</row>
    <row r="3168" spans="1:17">
      <c r="A3168"/>
      <c r="B3168"/>
      <c r="C3168"/>
      <c r="D3168"/>
      <c r="E3168"/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</row>
    <row r="3169" spans="1:17">
      <c r="A3169"/>
      <c r="B3169"/>
      <c r="C3169"/>
      <c r="D3169"/>
      <c r="E3169"/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</row>
    <row r="3170" spans="1:17">
      <c r="A3170"/>
      <c r="B3170"/>
      <c r="C3170"/>
      <c r="D3170"/>
      <c r="E3170"/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</row>
    <row r="3171" spans="1:17">
      <c r="A3171"/>
      <c r="B3171"/>
      <c r="C3171"/>
      <c r="D3171"/>
      <c r="E3171"/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</row>
    <row r="3172" spans="1:17">
      <c r="A3172"/>
      <c r="B3172"/>
      <c r="C3172"/>
      <c r="D3172"/>
      <c r="E3172"/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</row>
    <row r="3173" spans="1:17">
      <c r="A3173"/>
      <c r="B3173"/>
      <c r="C3173"/>
      <c r="D3173"/>
      <c r="E3173"/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</row>
    <row r="3174" spans="1:17">
      <c r="A3174"/>
      <c r="B3174"/>
      <c r="C3174"/>
      <c r="D3174"/>
      <c r="E3174"/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</row>
    <row r="3175" spans="1:17">
      <c r="A3175"/>
      <c r="B3175"/>
      <c r="C3175"/>
      <c r="D3175"/>
      <c r="E3175"/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</row>
    <row r="3176" spans="1:17">
      <c r="A3176"/>
      <c r="B3176"/>
      <c r="C3176"/>
      <c r="D3176"/>
      <c r="E3176"/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</row>
    <row r="3177" spans="1:17">
      <c r="A3177"/>
      <c r="B3177"/>
      <c r="C3177"/>
      <c r="D3177"/>
      <c r="E3177"/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</row>
    <row r="3178" spans="1:17">
      <c r="A3178"/>
      <c r="B3178"/>
      <c r="C3178"/>
      <c r="D3178"/>
      <c r="E3178"/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</row>
    <row r="3179" spans="1:17">
      <c r="A3179"/>
      <c r="B3179"/>
      <c r="C3179"/>
      <c r="D3179"/>
      <c r="E3179"/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</row>
    <row r="3180" spans="1:17">
      <c r="A3180"/>
      <c r="B3180"/>
      <c r="C3180"/>
      <c r="D3180"/>
      <c r="E3180"/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</row>
    <row r="3181" spans="1:17">
      <c r="A3181"/>
      <c r="B3181"/>
      <c r="C3181"/>
      <c r="D3181"/>
      <c r="E3181"/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</row>
    <row r="3182" spans="1:17">
      <c r="A3182"/>
      <c r="B3182"/>
      <c r="C3182"/>
      <c r="D3182"/>
      <c r="E3182"/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</row>
    <row r="3183" spans="1:17">
      <c r="A3183"/>
      <c r="B3183"/>
      <c r="C3183"/>
      <c r="D3183"/>
      <c r="E3183"/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</row>
    <row r="3184" spans="1:17">
      <c r="A3184"/>
      <c r="B3184"/>
      <c r="C3184"/>
      <c r="D3184"/>
      <c r="E3184"/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</row>
    <row r="3185" spans="1:17">
      <c r="A3185"/>
      <c r="B3185"/>
      <c r="C3185"/>
      <c r="D3185"/>
      <c r="E3185"/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</row>
    <row r="3186" spans="1:17">
      <c r="A3186"/>
      <c r="B3186"/>
      <c r="C3186"/>
      <c r="D3186"/>
      <c r="E3186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</row>
    <row r="3187" spans="1:17">
      <c r="A3187"/>
      <c r="B3187"/>
      <c r="C3187"/>
      <c r="D3187"/>
      <c r="E3187"/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</row>
    <row r="3188" spans="1:17">
      <c r="A3188"/>
      <c r="B3188"/>
      <c r="C3188"/>
      <c r="D3188"/>
      <c r="E3188"/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</row>
    <row r="3189" spans="1:17">
      <c r="A3189"/>
      <c r="B3189"/>
      <c r="C3189"/>
      <c r="D3189"/>
      <c r="E3189"/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</row>
    <row r="3190" spans="1:17">
      <c r="A3190"/>
      <c r="B3190"/>
      <c r="C3190"/>
      <c r="D3190"/>
      <c r="E3190"/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</row>
    <row r="3191" spans="1:17">
      <c r="A3191"/>
      <c r="B3191"/>
      <c r="C3191"/>
      <c r="D3191"/>
      <c r="E3191"/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</row>
    <row r="3192" spans="1:17">
      <c r="A3192"/>
      <c r="B3192"/>
      <c r="C3192"/>
      <c r="D3192"/>
      <c r="E3192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</row>
    <row r="3193" spans="1:17">
      <c r="A3193"/>
      <c r="B3193"/>
      <c r="C3193"/>
      <c r="D3193"/>
      <c r="E3193"/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</row>
    <row r="3194" spans="1:17">
      <c r="A3194"/>
      <c r="B3194"/>
      <c r="C3194"/>
      <c r="D3194"/>
      <c r="E3194"/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</row>
    <row r="3195" spans="1:17">
      <c r="A3195"/>
      <c r="B3195"/>
      <c r="C3195"/>
      <c r="D3195"/>
      <c r="E3195"/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</row>
    <row r="3196" spans="1:17">
      <c r="A3196"/>
      <c r="B3196"/>
      <c r="C3196"/>
      <c r="D3196"/>
      <c r="E3196"/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</row>
    <row r="3197" spans="1:17">
      <c r="A3197"/>
      <c r="B3197"/>
      <c r="C3197"/>
      <c r="D3197"/>
      <c r="E3197"/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</row>
    <row r="3198" spans="1:17">
      <c r="A3198"/>
      <c r="B3198"/>
      <c r="C3198"/>
      <c r="D3198"/>
      <c r="E3198"/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</row>
    <row r="3199" spans="1:17">
      <c r="A3199"/>
      <c r="B3199"/>
      <c r="C3199"/>
      <c r="D3199"/>
      <c r="E3199"/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</row>
    <row r="3200" spans="1:17">
      <c r="A3200"/>
      <c r="B3200"/>
      <c r="C3200"/>
      <c r="D3200"/>
      <c r="E3200"/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</row>
    <row r="3201" spans="1:17">
      <c r="A3201"/>
      <c r="B3201"/>
      <c r="C3201"/>
      <c r="D3201"/>
      <c r="E3201"/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</row>
    <row r="3202" spans="1:17">
      <c r="A3202"/>
      <c r="B3202"/>
      <c r="C3202"/>
      <c r="D3202"/>
      <c r="E3202"/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</row>
    <row r="3203" spans="1:17">
      <c r="A3203"/>
      <c r="B3203"/>
      <c r="C3203"/>
      <c r="D3203"/>
      <c r="E3203"/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</row>
    <row r="3204" spans="1:17">
      <c r="A3204"/>
      <c r="B3204"/>
      <c r="C3204"/>
      <c r="D3204"/>
      <c r="E3204"/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</row>
    <row r="3205" spans="1:17">
      <c r="A3205"/>
      <c r="B3205"/>
      <c r="C3205"/>
      <c r="D3205"/>
      <c r="E3205"/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</row>
    <row r="3206" spans="1:17">
      <c r="A3206"/>
      <c r="B3206"/>
      <c r="C3206"/>
      <c r="D3206"/>
      <c r="E3206"/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</row>
    <row r="3207" spans="1:17">
      <c r="A3207"/>
      <c r="B3207"/>
      <c r="C3207"/>
      <c r="D3207"/>
      <c r="E3207"/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</row>
    <row r="3208" spans="1:17">
      <c r="A3208"/>
      <c r="B3208"/>
      <c r="C3208"/>
      <c r="D3208"/>
      <c r="E3208"/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</row>
    <row r="3209" spans="1:17">
      <c r="A3209"/>
      <c r="B3209"/>
      <c r="C3209"/>
      <c r="D3209"/>
      <c r="E3209"/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</row>
    <row r="3210" spans="1:17">
      <c r="A3210"/>
      <c r="B3210"/>
      <c r="C3210"/>
      <c r="D3210"/>
      <c r="E3210"/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</row>
    <row r="3211" spans="1:17">
      <c r="A3211"/>
      <c r="B3211"/>
      <c r="C3211"/>
      <c r="D3211"/>
      <c r="E3211"/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</row>
    <row r="3212" spans="1:17">
      <c r="A3212"/>
      <c r="B3212"/>
      <c r="C3212"/>
      <c r="D3212"/>
      <c r="E3212"/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</row>
    <row r="3213" spans="1:17">
      <c r="A3213"/>
      <c r="B3213"/>
      <c r="C3213"/>
      <c r="D3213"/>
      <c r="E3213"/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</row>
    <row r="3214" spans="1:17">
      <c r="A3214"/>
      <c r="B3214"/>
      <c r="C3214"/>
      <c r="D3214"/>
      <c r="E3214"/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</row>
    <row r="3215" spans="1:17">
      <c r="A3215"/>
      <c r="B3215"/>
      <c r="C3215"/>
      <c r="D3215"/>
      <c r="E3215"/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</row>
    <row r="3216" spans="1:17">
      <c r="A3216"/>
      <c r="B3216"/>
      <c r="C3216"/>
      <c r="D3216"/>
      <c r="E3216"/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</row>
    <row r="3217" spans="1:17">
      <c r="A3217"/>
      <c r="B3217"/>
      <c r="C3217"/>
      <c r="D3217"/>
      <c r="E3217"/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</row>
    <row r="3218" spans="1:17">
      <c r="A3218"/>
      <c r="B3218"/>
      <c r="C3218"/>
      <c r="D3218"/>
      <c r="E3218"/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</row>
    <row r="3219" spans="1:17">
      <c r="A3219"/>
      <c r="B3219"/>
      <c r="C3219"/>
      <c r="D3219"/>
      <c r="E3219"/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</row>
    <row r="3220" spans="1:17">
      <c r="A3220"/>
      <c r="B3220"/>
      <c r="C3220"/>
      <c r="D3220"/>
      <c r="E3220"/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</row>
    <row r="3221" spans="1:17">
      <c r="A3221"/>
      <c r="B3221"/>
      <c r="C3221"/>
      <c r="D3221"/>
      <c r="E3221"/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</row>
    <row r="3222" spans="1:17">
      <c r="A3222"/>
      <c r="B3222"/>
      <c r="C3222"/>
      <c r="D3222"/>
      <c r="E3222"/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</row>
    <row r="3223" spans="1:17">
      <c r="A3223"/>
      <c r="B3223"/>
      <c r="C3223"/>
      <c r="D3223"/>
      <c r="E3223"/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</row>
    <row r="3224" spans="1:17">
      <c r="A3224"/>
      <c r="B3224"/>
      <c r="C3224"/>
      <c r="D3224"/>
      <c r="E3224"/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</row>
    <row r="3225" spans="1:17">
      <c r="A3225"/>
      <c r="B3225"/>
      <c r="C3225"/>
      <c r="D3225"/>
      <c r="E3225"/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</row>
    <row r="3226" spans="1:17">
      <c r="A3226"/>
      <c r="B3226"/>
      <c r="C3226"/>
      <c r="D3226"/>
      <c r="E3226"/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</row>
    <row r="3227" spans="1:17">
      <c r="A3227"/>
      <c r="B3227"/>
      <c r="C3227"/>
      <c r="D3227"/>
      <c r="E3227"/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</row>
    <row r="3228" spans="1:17">
      <c r="A3228"/>
      <c r="B3228"/>
      <c r="C3228"/>
      <c r="D3228"/>
      <c r="E3228"/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</row>
    <row r="3229" spans="1:17">
      <c r="A3229"/>
      <c r="B3229"/>
      <c r="C3229"/>
      <c r="D3229"/>
      <c r="E3229"/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</row>
    <row r="3230" spans="1:17">
      <c r="A3230"/>
      <c r="B3230"/>
      <c r="C3230"/>
      <c r="D3230"/>
      <c r="E3230"/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</row>
    <row r="3231" spans="1:17">
      <c r="A3231"/>
      <c r="B3231"/>
      <c r="C3231"/>
      <c r="D3231"/>
      <c r="E3231"/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</row>
    <row r="3232" spans="1:17">
      <c r="A3232"/>
      <c r="B3232"/>
      <c r="C3232"/>
      <c r="D3232"/>
      <c r="E3232"/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</row>
    <row r="3233" spans="1:17">
      <c r="A3233"/>
      <c r="B3233"/>
      <c r="C3233"/>
      <c r="D3233"/>
      <c r="E3233"/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</row>
    <row r="3234" spans="1:17">
      <c r="A3234"/>
      <c r="B3234"/>
      <c r="C3234"/>
      <c r="D3234"/>
      <c r="E3234"/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</row>
    <row r="3235" spans="1:17">
      <c r="A3235"/>
      <c r="B3235"/>
      <c r="C3235"/>
      <c r="D3235"/>
      <c r="E3235"/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</row>
    <row r="3236" spans="1:17">
      <c r="A3236"/>
      <c r="B3236"/>
      <c r="C3236"/>
      <c r="D3236"/>
      <c r="E3236"/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</row>
    <row r="3237" spans="1:17">
      <c r="A3237"/>
      <c r="B3237"/>
      <c r="C3237"/>
      <c r="D3237"/>
      <c r="E3237"/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</row>
    <row r="3238" spans="1:17">
      <c r="A3238"/>
      <c r="B3238"/>
      <c r="C3238"/>
      <c r="D3238"/>
      <c r="E3238"/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</row>
    <row r="3239" spans="1:17">
      <c r="A3239"/>
      <c r="B3239"/>
      <c r="C3239"/>
      <c r="D3239"/>
      <c r="E3239"/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</row>
    <row r="3240" spans="1:17">
      <c r="A3240"/>
      <c r="B3240"/>
      <c r="C3240"/>
      <c r="D3240"/>
      <c r="E3240"/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</row>
    <row r="3241" spans="1:17">
      <c r="A3241"/>
      <c r="B3241"/>
      <c r="C3241"/>
      <c r="D3241"/>
      <c r="E3241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</row>
    <row r="3242" spans="1:17">
      <c r="A3242"/>
      <c r="B3242"/>
      <c r="C3242"/>
      <c r="D3242"/>
      <c r="E3242"/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</row>
    <row r="3243" spans="1:17">
      <c r="A3243"/>
      <c r="B3243"/>
      <c r="C3243"/>
      <c r="D3243"/>
      <c r="E3243"/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</row>
    <row r="3244" spans="1:17">
      <c r="A3244"/>
      <c r="B3244"/>
      <c r="C3244"/>
      <c r="D3244"/>
      <c r="E3244"/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</row>
    <row r="3245" spans="1:17">
      <c r="A3245"/>
      <c r="B3245"/>
      <c r="C3245"/>
      <c r="D3245"/>
      <c r="E3245"/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</row>
    <row r="3246" spans="1:17">
      <c r="A3246"/>
      <c r="B3246"/>
      <c r="C3246"/>
      <c r="D3246"/>
      <c r="E3246"/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</row>
    <row r="3247" spans="1:17">
      <c r="A3247"/>
      <c r="B3247"/>
      <c r="C3247"/>
      <c r="D3247"/>
      <c r="E3247"/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</row>
    <row r="3248" spans="1:17">
      <c r="A3248"/>
      <c r="B3248"/>
      <c r="C3248"/>
      <c r="D3248"/>
      <c r="E3248"/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</row>
    <row r="3249" spans="1:17">
      <c r="A3249"/>
      <c r="B3249"/>
      <c r="C3249"/>
      <c r="D3249"/>
      <c r="E3249"/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</row>
    <row r="3250" spans="1:17">
      <c r="A3250"/>
      <c r="B3250"/>
      <c r="C3250"/>
      <c r="D3250"/>
      <c r="E3250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</row>
    <row r="3251" spans="1:17">
      <c r="A3251"/>
      <c r="B3251"/>
      <c r="C3251"/>
      <c r="D3251"/>
      <c r="E3251"/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</row>
    <row r="3252" spans="1:17">
      <c r="A3252"/>
      <c r="B3252"/>
      <c r="C3252"/>
      <c r="D3252"/>
      <c r="E3252"/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</row>
    <row r="3253" spans="1:17">
      <c r="A3253"/>
      <c r="B3253"/>
      <c r="C3253"/>
      <c r="D3253"/>
      <c r="E3253"/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</row>
    <row r="3254" spans="1:17">
      <c r="A3254"/>
      <c r="B3254"/>
      <c r="C3254"/>
      <c r="D3254"/>
      <c r="E3254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</row>
    <row r="3255" spans="1:17">
      <c r="A3255"/>
      <c r="B3255"/>
      <c r="C3255"/>
      <c r="D3255"/>
      <c r="E3255"/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</row>
    <row r="3256" spans="1:17">
      <c r="A3256"/>
      <c r="B3256"/>
      <c r="C3256"/>
      <c r="D3256"/>
      <c r="E3256"/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</row>
    <row r="3257" spans="1:17">
      <c r="A3257"/>
      <c r="B3257"/>
      <c r="C3257"/>
      <c r="D3257"/>
      <c r="E3257"/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</row>
    <row r="3258" spans="1:17">
      <c r="A3258"/>
      <c r="B3258"/>
      <c r="C3258"/>
      <c r="D3258"/>
      <c r="E3258"/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</row>
    <row r="3259" spans="1:17">
      <c r="A3259"/>
      <c r="B3259"/>
      <c r="C3259"/>
      <c r="D3259"/>
      <c r="E3259"/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</row>
    <row r="3260" spans="1:17">
      <c r="A3260"/>
      <c r="B3260"/>
      <c r="C3260"/>
      <c r="D3260"/>
      <c r="E3260"/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</row>
    <row r="3261" spans="1:17">
      <c r="A3261"/>
      <c r="B3261"/>
      <c r="C3261"/>
      <c r="D3261"/>
      <c r="E3261"/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</row>
    <row r="3262" spans="1:17">
      <c r="A3262"/>
      <c r="B3262"/>
      <c r="C3262"/>
      <c r="D3262"/>
      <c r="E3262"/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</row>
    <row r="3263" spans="1:17">
      <c r="A3263"/>
      <c r="B3263"/>
      <c r="C3263"/>
      <c r="D3263"/>
      <c r="E3263"/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</row>
    <row r="3264" spans="1:17">
      <c r="A3264"/>
      <c r="B3264"/>
      <c r="C3264"/>
      <c r="D3264"/>
      <c r="E3264"/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</row>
    <row r="3265" spans="1:17">
      <c r="A3265"/>
      <c r="B3265"/>
      <c r="C3265"/>
      <c r="D3265"/>
      <c r="E3265"/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</row>
    <row r="3266" spans="1:17">
      <c r="A3266"/>
      <c r="B3266"/>
      <c r="C3266"/>
      <c r="D3266"/>
      <c r="E3266"/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</row>
    <row r="3267" spans="1:17">
      <c r="A3267"/>
      <c r="B3267"/>
      <c r="C3267"/>
      <c r="D3267"/>
      <c r="E3267"/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</row>
    <row r="3268" spans="1:17">
      <c r="A3268"/>
      <c r="B3268"/>
      <c r="C3268"/>
      <c r="D3268"/>
      <c r="E3268"/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</row>
    <row r="3269" spans="1:17">
      <c r="A3269"/>
      <c r="B3269"/>
      <c r="C3269"/>
      <c r="D3269"/>
      <c r="E3269"/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</row>
    <row r="3270" spans="1:17">
      <c r="A3270"/>
      <c r="B3270"/>
      <c r="C3270"/>
      <c r="D3270"/>
      <c r="E3270"/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</row>
    <row r="3271" spans="1:17">
      <c r="A3271"/>
      <c r="B3271"/>
      <c r="C3271"/>
      <c r="D3271"/>
      <c r="E3271"/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</row>
    <row r="3272" spans="1:17">
      <c r="A3272"/>
      <c r="B3272"/>
      <c r="C3272"/>
      <c r="D3272"/>
      <c r="E3272"/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</row>
    <row r="3273" spans="1:17">
      <c r="A3273"/>
      <c r="B3273"/>
      <c r="C3273"/>
      <c r="D3273"/>
      <c r="E3273"/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</row>
    <row r="3274" spans="1:17">
      <c r="A3274"/>
      <c r="B3274"/>
      <c r="C3274"/>
      <c r="D3274"/>
      <c r="E3274"/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</row>
    <row r="3275" spans="1:17">
      <c r="A3275"/>
      <c r="B3275"/>
      <c r="C3275"/>
      <c r="D3275"/>
      <c r="E3275"/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</row>
    <row r="3276" spans="1:17">
      <c r="A3276"/>
      <c r="B3276"/>
      <c r="C3276"/>
      <c r="D3276"/>
      <c r="E3276"/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</row>
    <row r="3277" spans="1:17">
      <c r="A3277"/>
      <c r="B3277"/>
      <c r="C3277"/>
      <c r="D3277"/>
      <c r="E3277"/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</row>
    <row r="3278" spans="1:17">
      <c r="A3278"/>
      <c r="B3278"/>
      <c r="C3278"/>
      <c r="D3278"/>
      <c r="E3278"/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</row>
    <row r="3279" spans="1:17">
      <c r="A3279"/>
      <c r="B3279"/>
      <c r="C3279"/>
      <c r="D3279"/>
      <c r="E3279"/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</row>
    <row r="3280" spans="1:17">
      <c r="A3280"/>
      <c r="B3280"/>
      <c r="C3280"/>
      <c r="D3280"/>
      <c r="E3280"/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</row>
    <row r="3281" spans="1:17">
      <c r="A3281"/>
      <c r="B3281"/>
      <c r="C3281"/>
      <c r="D3281"/>
      <c r="E3281"/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</row>
    <row r="3282" spans="1:17">
      <c r="A3282"/>
      <c r="B3282"/>
      <c r="C3282"/>
      <c r="D3282"/>
      <c r="E3282"/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</row>
    <row r="3283" spans="1:17">
      <c r="A3283"/>
      <c r="B3283"/>
      <c r="C3283"/>
      <c r="D3283"/>
      <c r="E3283"/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</row>
    <row r="3284" spans="1:17">
      <c r="A3284"/>
      <c r="B3284"/>
      <c r="C3284"/>
      <c r="D3284"/>
      <c r="E3284"/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</row>
    <row r="3285" spans="1:17">
      <c r="A3285"/>
      <c r="B3285"/>
      <c r="C3285"/>
      <c r="D3285"/>
      <c r="E3285"/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</row>
    <row r="3286" spans="1:17">
      <c r="A3286"/>
      <c r="B3286"/>
      <c r="C3286"/>
      <c r="D3286"/>
      <c r="E3286"/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</row>
    <row r="3287" spans="1:17">
      <c r="A3287"/>
      <c r="B3287"/>
      <c r="C3287"/>
      <c r="D3287"/>
      <c r="E3287"/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</row>
    <row r="3288" spans="1:17">
      <c r="A3288"/>
      <c r="B3288"/>
      <c r="C3288"/>
      <c r="D3288"/>
      <c r="E3288"/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</row>
    <row r="3289" spans="1:17">
      <c r="A3289"/>
      <c r="B3289"/>
      <c r="C3289"/>
      <c r="D3289"/>
      <c r="E3289"/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</row>
    <row r="3290" spans="1:17">
      <c r="A3290"/>
      <c r="B3290"/>
      <c r="C3290"/>
      <c r="D3290"/>
      <c r="E3290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</row>
    <row r="3291" spans="1:17">
      <c r="A3291"/>
      <c r="B3291"/>
      <c r="C3291"/>
      <c r="D3291"/>
      <c r="E3291"/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</row>
    <row r="3292" spans="1:17">
      <c r="A3292"/>
      <c r="B3292"/>
      <c r="C3292"/>
      <c r="D3292"/>
      <c r="E3292"/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</row>
    <row r="3293" spans="1:17">
      <c r="A3293"/>
      <c r="B3293"/>
      <c r="C3293"/>
      <c r="D3293"/>
      <c r="E3293"/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</row>
    <row r="3294" spans="1:17">
      <c r="A3294"/>
      <c r="B3294"/>
      <c r="C3294"/>
      <c r="D3294"/>
      <c r="E3294"/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</row>
    <row r="3295" spans="1:17">
      <c r="A3295"/>
      <c r="B3295"/>
      <c r="C3295"/>
      <c r="D3295"/>
      <c r="E3295"/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</row>
    <row r="3296" spans="1:17">
      <c r="A3296"/>
      <c r="B3296"/>
      <c r="C3296"/>
      <c r="D3296"/>
      <c r="E3296"/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</row>
    <row r="3297" spans="1:17">
      <c r="A3297"/>
      <c r="B3297"/>
      <c r="C3297"/>
      <c r="D3297"/>
      <c r="E3297"/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</row>
    <row r="3298" spans="1:17">
      <c r="A3298"/>
      <c r="B3298"/>
      <c r="C3298"/>
      <c r="D3298"/>
      <c r="E3298"/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</row>
    <row r="3299" spans="1:17">
      <c r="A3299"/>
      <c r="B3299"/>
      <c r="C3299"/>
      <c r="D3299"/>
      <c r="E3299"/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</row>
    <row r="3300" spans="1:17">
      <c r="A3300"/>
      <c r="B3300"/>
      <c r="C3300"/>
      <c r="D3300"/>
      <c r="E3300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</row>
    <row r="3301" spans="1:17">
      <c r="A3301"/>
      <c r="B3301"/>
      <c r="C3301"/>
      <c r="D3301"/>
      <c r="E3301"/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</row>
    <row r="3302" spans="1:17">
      <c r="A3302"/>
      <c r="B3302"/>
      <c r="C3302"/>
      <c r="D3302"/>
      <c r="E3302"/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</row>
    <row r="3303" spans="1:17">
      <c r="A3303"/>
      <c r="B3303"/>
      <c r="C3303"/>
      <c r="D3303"/>
      <c r="E3303"/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</row>
    <row r="3304" spans="1:17">
      <c r="A3304"/>
      <c r="B3304"/>
      <c r="C3304"/>
      <c r="D3304"/>
      <c r="E3304"/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</row>
    <row r="3305" spans="1:17">
      <c r="A3305"/>
      <c r="B3305"/>
      <c r="C3305"/>
      <c r="D3305"/>
      <c r="E3305"/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</row>
    <row r="3306" spans="1:17">
      <c r="A3306"/>
      <c r="B3306"/>
      <c r="C3306"/>
      <c r="D3306"/>
      <c r="E3306"/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</row>
    <row r="3307" spans="1:17">
      <c r="A3307"/>
      <c r="B3307"/>
      <c r="C3307"/>
      <c r="D3307"/>
      <c r="E3307"/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</row>
    <row r="3308" spans="1:17">
      <c r="A3308"/>
      <c r="B3308"/>
      <c r="C3308"/>
      <c r="D3308"/>
      <c r="E3308"/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</row>
    <row r="3309" spans="1:17">
      <c r="A3309"/>
      <c r="B3309"/>
      <c r="C3309"/>
      <c r="D3309"/>
      <c r="E3309"/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</row>
    <row r="3310" spans="1:17">
      <c r="A3310"/>
      <c r="B3310"/>
      <c r="C3310"/>
      <c r="D3310"/>
      <c r="E3310"/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</row>
    <row r="3311" spans="1:17">
      <c r="A3311"/>
      <c r="B3311"/>
      <c r="C3311"/>
      <c r="D3311"/>
      <c r="E3311"/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</row>
    <row r="3312" spans="1:17">
      <c r="A3312"/>
      <c r="B3312"/>
      <c r="C3312"/>
      <c r="D3312"/>
      <c r="E3312"/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</row>
    <row r="3313" spans="1:17">
      <c r="A3313"/>
      <c r="B3313"/>
      <c r="C3313"/>
      <c r="D3313"/>
      <c r="E3313"/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</row>
    <row r="3314" spans="1:17">
      <c r="A3314"/>
      <c r="B3314"/>
      <c r="C3314"/>
      <c r="D3314"/>
      <c r="E3314"/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</row>
    <row r="3315" spans="1:17">
      <c r="A3315"/>
      <c r="B3315"/>
      <c r="C3315"/>
      <c r="D3315"/>
      <c r="E3315"/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</row>
    <row r="3316" spans="1:17">
      <c r="A3316"/>
      <c r="B3316"/>
      <c r="C3316"/>
      <c r="D3316"/>
      <c r="E3316"/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</row>
    <row r="3317" spans="1:17">
      <c r="A3317"/>
      <c r="B3317"/>
      <c r="C3317"/>
      <c r="D3317"/>
      <c r="E3317"/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</row>
    <row r="3318" spans="1:17">
      <c r="A3318"/>
      <c r="B3318"/>
      <c r="C3318"/>
      <c r="D3318"/>
      <c r="E3318"/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</row>
    <row r="3319" spans="1:17">
      <c r="A3319"/>
      <c r="B3319"/>
      <c r="C3319"/>
      <c r="D3319"/>
      <c r="E3319"/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</row>
    <row r="3320" spans="1:17">
      <c r="A3320"/>
      <c r="B3320"/>
      <c r="C3320"/>
      <c r="D3320"/>
      <c r="E3320"/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</row>
    <row r="3321" spans="1:17">
      <c r="A3321"/>
      <c r="B3321"/>
      <c r="C3321"/>
      <c r="D3321"/>
      <c r="E3321"/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</row>
    <row r="3322" spans="1:17">
      <c r="A3322"/>
      <c r="B3322"/>
      <c r="C3322"/>
      <c r="D3322"/>
      <c r="E3322"/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</row>
    <row r="3323" spans="1:17">
      <c r="A3323"/>
      <c r="B3323"/>
      <c r="C3323"/>
      <c r="D3323"/>
      <c r="E3323"/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</row>
    <row r="3324" spans="1:17">
      <c r="A3324"/>
      <c r="B3324"/>
      <c r="C3324"/>
      <c r="D3324"/>
      <c r="E3324"/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</row>
    <row r="3325" spans="1:17">
      <c r="A3325"/>
      <c r="B3325"/>
      <c r="C3325"/>
      <c r="D3325"/>
      <c r="E3325"/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</row>
    <row r="3326" spans="1:17">
      <c r="A3326"/>
      <c r="B3326"/>
      <c r="C3326"/>
      <c r="D3326"/>
      <c r="E3326"/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</row>
    <row r="3327" spans="1:17">
      <c r="A3327"/>
      <c r="B3327"/>
      <c r="C3327"/>
      <c r="D3327"/>
      <c r="E3327"/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</row>
    <row r="3328" spans="1:17">
      <c r="A3328"/>
      <c r="B3328"/>
      <c r="C3328"/>
      <c r="D3328"/>
      <c r="E3328"/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</row>
    <row r="3329" spans="1:17">
      <c r="A3329"/>
      <c r="B3329"/>
      <c r="C3329"/>
      <c r="D3329"/>
      <c r="E3329"/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</row>
    <row r="3330" spans="1:17">
      <c r="A3330"/>
      <c r="B3330"/>
      <c r="C3330"/>
      <c r="D3330"/>
      <c r="E3330"/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</row>
    <row r="3331" spans="1:17">
      <c r="A3331"/>
      <c r="B3331"/>
      <c r="C3331"/>
      <c r="D3331"/>
      <c r="E3331"/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</row>
    <row r="3332" spans="1:17">
      <c r="A3332"/>
      <c r="B3332"/>
      <c r="C3332"/>
      <c r="D3332"/>
      <c r="E3332"/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</row>
    <row r="3333" spans="1:17">
      <c r="A3333"/>
      <c r="B3333"/>
      <c r="C3333"/>
      <c r="D3333"/>
      <c r="E3333"/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  <c r="Q3333" s="58"/>
    </row>
    <row r="3334" spans="1:17">
      <c r="A3334"/>
      <c r="B3334"/>
      <c r="C3334"/>
      <c r="D3334"/>
      <c r="E3334"/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  <c r="Q3334" s="58"/>
    </row>
    <row r="3335" spans="1:17">
      <c r="A3335"/>
      <c r="B3335"/>
      <c r="C3335"/>
      <c r="D3335"/>
      <c r="E3335"/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  <c r="Q3335" s="58"/>
    </row>
    <row r="3336" spans="1:17">
      <c r="A3336"/>
      <c r="B3336"/>
      <c r="C3336"/>
      <c r="D3336"/>
      <c r="E3336"/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  <c r="Q3336" s="58"/>
    </row>
    <row r="3337" spans="1:17">
      <c r="A3337"/>
      <c r="B3337"/>
      <c r="C3337"/>
      <c r="D3337"/>
      <c r="E3337"/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  <c r="Q3337" s="58"/>
    </row>
    <row r="3338" spans="1:17">
      <c r="A3338"/>
      <c r="B3338"/>
      <c r="C3338"/>
      <c r="D3338"/>
      <c r="E3338"/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  <c r="Q3338" s="58"/>
    </row>
    <row r="3339" spans="1:17">
      <c r="A3339"/>
      <c r="B3339"/>
      <c r="C3339"/>
      <c r="D3339"/>
      <c r="E3339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</row>
    <row r="3340" spans="1:17">
      <c r="A3340"/>
      <c r="B3340"/>
      <c r="C3340"/>
      <c r="D3340"/>
      <c r="E3340"/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  <c r="Q3340" s="58"/>
    </row>
    <row r="3341" spans="1:17">
      <c r="A3341"/>
      <c r="B3341"/>
      <c r="C3341"/>
      <c r="D3341"/>
      <c r="E3341"/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  <c r="Q3341" s="58"/>
    </row>
    <row r="3342" spans="1:17">
      <c r="A3342"/>
      <c r="B3342"/>
      <c r="C3342"/>
      <c r="D3342"/>
      <c r="E3342"/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  <c r="Q3342" s="58"/>
    </row>
    <row r="3343" spans="1:17">
      <c r="A3343"/>
      <c r="B3343"/>
      <c r="C3343"/>
      <c r="D3343"/>
      <c r="E3343"/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  <c r="Q3343" s="58"/>
    </row>
    <row r="3344" spans="1:17">
      <c r="A3344"/>
      <c r="B3344"/>
      <c r="C3344"/>
      <c r="D3344"/>
      <c r="E3344"/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  <c r="Q3344" s="58"/>
    </row>
    <row r="3345" spans="1:17">
      <c r="A3345"/>
      <c r="B3345"/>
      <c r="C3345"/>
      <c r="D3345"/>
      <c r="E3345"/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  <c r="Q3345" s="58"/>
    </row>
    <row r="3346" spans="1:17">
      <c r="A3346"/>
      <c r="B3346"/>
      <c r="C3346"/>
      <c r="D3346"/>
      <c r="E3346"/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  <c r="Q3346" s="58"/>
    </row>
    <row r="3347" spans="1:17">
      <c r="A3347"/>
      <c r="B3347"/>
      <c r="C3347"/>
      <c r="D3347"/>
      <c r="E3347"/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  <c r="Q3347" s="58"/>
    </row>
    <row r="3348" spans="1:17">
      <c r="A3348"/>
      <c r="B3348"/>
      <c r="C3348"/>
      <c r="D3348"/>
      <c r="E3348"/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  <c r="Q3348" s="58"/>
    </row>
    <row r="3349" spans="1:17">
      <c r="A3349"/>
      <c r="B3349"/>
      <c r="C3349"/>
      <c r="D3349"/>
      <c r="E3349"/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  <c r="Q3349" s="58"/>
    </row>
    <row r="3350" spans="1:17">
      <c r="A3350"/>
      <c r="B3350"/>
      <c r="C3350"/>
      <c r="D3350"/>
      <c r="E3350"/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  <c r="Q3350" s="58"/>
    </row>
    <row r="3351" spans="1:17">
      <c r="A3351"/>
      <c r="B3351"/>
      <c r="C3351"/>
      <c r="D3351"/>
      <c r="E3351"/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  <c r="Q3351" s="58"/>
    </row>
    <row r="3352" spans="1:17">
      <c r="A3352"/>
      <c r="B3352"/>
      <c r="C3352"/>
      <c r="D3352"/>
      <c r="E3352"/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  <c r="Q3352" s="58"/>
    </row>
    <row r="3353" spans="1:17">
      <c r="A3353"/>
      <c r="B3353"/>
      <c r="C3353"/>
      <c r="D3353"/>
      <c r="E3353"/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  <c r="Q3353" s="58"/>
    </row>
    <row r="3354" spans="1:17">
      <c r="A3354"/>
      <c r="B3354"/>
      <c r="C3354"/>
      <c r="D3354"/>
      <c r="E3354"/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  <c r="Q3354" s="58"/>
    </row>
    <row r="3355" spans="1:17">
      <c r="A3355"/>
      <c r="B3355"/>
      <c r="C3355"/>
      <c r="D3355"/>
      <c r="E3355"/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  <c r="Q3355" s="58"/>
    </row>
    <row r="3356" spans="1:17">
      <c r="A3356"/>
      <c r="B3356"/>
      <c r="C3356"/>
      <c r="D3356"/>
      <c r="E3356"/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  <c r="Q3356" s="58"/>
    </row>
    <row r="3357" spans="1:17">
      <c r="A3357"/>
      <c r="B3357"/>
      <c r="C3357"/>
      <c r="D3357"/>
      <c r="E3357"/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  <c r="Q3357" s="58"/>
    </row>
    <row r="3358" spans="1:17">
      <c r="A3358"/>
      <c r="B3358"/>
      <c r="C3358"/>
      <c r="D3358"/>
      <c r="E3358"/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  <c r="Q3358" s="58"/>
    </row>
    <row r="3359" spans="1:17">
      <c r="A3359"/>
      <c r="B3359"/>
      <c r="C3359"/>
      <c r="D3359"/>
      <c r="E3359"/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  <c r="Q3359" s="58"/>
    </row>
    <row r="3360" spans="1:17">
      <c r="A3360"/>
      <c r="B3360"/>
      <c r="C3360"/>
      <c r="D3360"/>
      <c r="E3360"/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  <c r="Q3360" s="58"/>
    </row>
    <row r="3361" spans="1:17">
      <c r="A3361"/>
      <c r="B3361"/>
      <c r="C3361"/>
      <c r="D3361"/>
      <c r="E3361"/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  <c r="Q3361" s="58"/>
    </row>
    <row r="3362" spans="1:17">
      <c r="A3362"/>
      <c r="B3362"/>
      <c r="C3362"/>
      <c r="D3362"/>
      <c r="E3362"/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  <c r="Q3362" s="58"/>
    </row>
    <row r="3363" spans="1:17">
      <c r="A3363"/>
      <c r="B3363"/>
      <c r="C3363"/>
      <c r="D3363"/>
      <c r="E3363"/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  <c r="Q3363" s="58"/>
    </row>
    <row r="3364" spans="1:17">
      <c r="A3364"/>
      <c r="B3364"/>
      <c r="C3364"/>
      <c r="D3364"/>
      <c r="E3364"/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  <c r="Q3364" s="58"/>
    </row>
    <row r="3365" spans="1:17">
      <c r="A3365"/>
      <c r="B3365"/>
      <c r="C3365"/>
      <c r="D3365"/>
      <c r="E3365"/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  <c r="Q3365" s="58"/>
    </row>
    <row r="3366" spans="1:17">
      <c r="A3366"/>
      <c r="B3366"/>
      <c r="C3366"/>
      <c r="D3366"/>
      <c r="E3366"/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  <c r="Q3366" s="58"/>
    </row>
    <row r="3367" spans="1:17">
      <c r="A3367"/>
      <c r="B3367"/>
      <c r="C3367"/>
      <c r="D3367"/>
      <c r="E3367"/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  <c r="Q3367" s="58"/>
    </row>
    <row r="3368" spans="1:17">
      <c r="A3368"/>
      <c r="B3368"/>
      <c r="C3368"/>
      <c r="D3368"/>
      <c r="E3368"/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  <c r="Q3368" s="58"/>
    </row>
    <row r="3369" spans="1:17">
      <c r="A3369"/>
      <c r="B3369"/>
      <c r="C3369"/>
      <c r="D3369"/>
      <c r="E3369"/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  <c r="Q3369" s="58"/>
    </row>
    <row r="3370" spans="1:17">
      <c r="A3370"/>
      <c r="B3370"/>
      <c r="C3370"/>
      <c r="D3370"/>
      <c r="E3370"/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  <c r="Q3370" s="58"/>
    </row>
    <row r="3371" spans="1:17">
      <c r="A3371"/>
      <c r="B3371"/>
      <c r="C3371"/>
      <c r="D3371"/>
      <c r="E3371"/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  <c r="Q3371" s="58"/>
    </row>
    <row r="3372" spans="1:17">
      <c r="A3372"/>
      <c r="B3372"/>
      <c r="C3372"/>
      <c r="D3372"/>
      <c r="E3372"/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  <c r="Q3372" s="58"/>
    </row>
    <row r="3373" spans="1:17">
      <c r="A3373"/>
      <c r="B3373"/>
      <c r="C3373"/>
      <c r="D3373"/>
      <c r="E3373"/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  <c r="Q3373" s="58"/>
    </row>
    <row r="3374" spans="1:17">
      <c r="A3374"/>
      <c r="B3374"/>
      <c r="C3374"/>
      <c r="D3374"/>
      <c r="E3374"/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  <c r="Q3374" s="58"/>
    </row>
    <row r="3375" spans="1:17">
      <c r="A3375"/>
      <c r="B3375"/>
      <c r="C3375"/>
      <c r="D3375"/>
      <c r="E3375"/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  <c r="Q3375" s="58"/>
    </row>
    <row r="3376" spans="1:17">
      <c r="A3376"/>
      <c r="B3376"/>
      <c r="C3376"/>
      <c r="D3376"/>
      <c r="E3376"/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  <c r="Q3376" s="58"/>
    </row>
    <row r="3377" spans="1:17">
      <c r="A3377"/>
      <c r="B3377"/>
      <c r="C3377"/>
      <c r="D3377"/>
      <c r="E3377"/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  <c r="Q3377" s="58"/>
    </row>
    <row r="3378" spans="1:17">
      <c r="A3378"/>
      <c r="B3378"/>
      <c r="C3378"/>
      <c r="D3378"/>
      <c r="E3378"/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  <c r="Q3378" s="58"/>
    </row>
    <row r="3379" spans="1:17">
      <c r="A3379"/>
      <c r="B3379"/>
      <c r="C3379"/>
      <c r="D3379"/>
      <c r="E3379"/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  <c r="Q3379" s="58"/>
    </row>
    <row r="3380" spans="1:17">
      <c r="A3380"/>
      <c r="B3380"/>
      <c r="C3380"/>
      <c r="D3380"/>
      <c r="E3380"/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  <c r="Q3380" s="58"/>
    </row>
    <row r="3381" spans="1:17">
      <c r="A3381"/>
      <c r="B3381"/>
      <c r="C3381"/>
      <c r="D3381"/>
      <c r="E3381"/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  <c r="Q3381" s="58"/>
    </row>
    <row r="3382" spans="1:17">
      <c r="A3382"/>
      <c r="B3382"/>
      <c r="C3382"/>
      <c r="D3382"/>
      <c r="E3382"/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  <c r="Q3382" s="58"/>
    </row>
    <row r="3383" spans="1:17">
      <c r="A3383"/>
      <c r="B3383"/>
      <c r="C3383"/>
      <c r="D3383"/>
      <c r="E3383"/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  <c r="Q3383" s="58"/>
    </row>
    <row r="3384" spans="1:17">
      <c r="A3384"/>
      <c r="B3384"/>
      <c r="C3384"/>
      <c r="D3384"/>
      <c r="E3384"/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  <c r="Q3384" s="58"/>
    </row>
    <row r="3385" spans="1:17">
      <c r="A3385"/>
      <c r="B3385"/>
      <c r="C3385"/>
      <c r="D3385"/>
      <c r="E3385"/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  <c r="Q3385" s="58"/>
    </row>
    <row r="3386" spans="1:17">
      <c r="A3386"/>
      <c r="B3386"/>
      <c r="C3386"/>
      <c r="D3386"/>
      <c r="E3386"/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  <c r="Q3386" s="58"/>
    </row>
    <row r="3387" spans="1:17">
      <c r="A3387"/>
      <c r="B3387"/>
      <c r="C3387"/>
      <c r="D3387"/>
      <c r="E3387"/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  <c r="Q3387" s="58"/>
    </row>
    <row r="3388" spans="1:17">
      <c r="A3388"/>
      <c r="B3388"/>
      <c r="C3388"/>
      <c r="D3388"/>
      <c r="E338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  <c r="Q3388" s="58"/>
    </row>
    <row r="3389" spans="1:17">
      <c r="A3389"/>
      <c r="B3389"/>
      <c r="C3389"/>
      <c r="D3389"/>
      <c r="E3389"/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  <c r="Q3389" s="58"/>
    </row>
    <row r="3390" spans="1:17">
      <c r="A3390"/>
      <c r="B3390"/>
      <c r="C3390"/>
      <c r="D3390"/>
      <c r="E3390"/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  <c r="Q3390" s="58"/>
    </row>
    <row r="3391" spans="1:17">
      <c r="A3391"/>
      <c r="B3391"/>
      <c r="C3391"/>
      <c r="D3391"/>
      <c r="E3391"/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  <c r="Q3391" s="58"/>
    </row>
    <row r="3392" spans="1:17">
      <c r="A3392"/>
      <c r="B3392"/>
      <c r="C3392"/>
      <c r="D3392"/>
      <c r="E3392"/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  <c r="Q3392" s="58"/>
    </row>
    <row r="3393" spans="1:17">
      <c r="A3393"/>
      <c r="B3393"/>
      <c r="C3393"/>
      <c r="D3393"/>
      <c r="E3393"/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  <c r="Q3393" s="58"/>
    </row>
    <row r="3394" spans="1:17">
      <c r="A3394"/>
      <c r="B3394"/>
      <c r="C3394"/>
      <c r="D3394"/>
      <c r="E3394"/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  <c r="Q3394" s="58"/>
    </row>
    <row r="3395" spans="1:17">
      <c r="A3395"/>
      <c r="B3395"/>
      <c r="C3395"/>
      <c r="D3395"/>
      <c r="E3395"/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  <c r="Q3395" s="58"/>
    </row>
    <row r="3396" spans="1:17">
      <c r="A3396"/>
      <c r="B3396"/>
      <c r="C3396"/>
      <c r="D3396"/>
      <c r="E3396"/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  <c r="Q3396" s="58"/>
    </row>
    <row r="3397" spans="1:17">
      <c r="A3397"/>
      <c r="B3397"/>
      <c r="C3397"/>
      <c r="D3397"/>
      <c r="E3397"/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  <c r="Q3397" s="58"/>
    </row>
    <row r="3398" spans="1:17">
      <c r="A3398"/>
      <c r="B3398"/>
      <c r="C3398"/>
      <c r="D3398"/>
      <c r="E3398"/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  <c r="Q3398" s="58"/>
    </row>
    <row r="3399" spans="1:17">
      <c r="A3399"/>
      <c r="B3399"/>
      <c r="C3399"/>
      <c r="D3399"/>
      <c r="E3399"/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  <c r="Q3399" s="58"/>
    </row>
    <row r="3400" spans="1:17">
      <c r="A3400"/>
      <c r="B3400"/>
      <c r="C3400"/>
      <c r="D3400"/>
      <c r="E3400"/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  <c r="Q3400" s="58"/>
    </row>
    <row r="3401" spans="1:17">
      <c r="A3401"/>
      <c r="B3401"/>
      <c r="C3401"/>
      <c r="D3401"/>
      <c r="E3401"/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  <c r="Q3401" s="58"/>
    </row>
    <row r="3402" spans="1:17">
      <c r="A3402"/>
      <c r="B3402"/>
      <c r="C3402"/>
      <c r="D3402"/>
      <c r="E3402"/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  <c r="Q3402" s="58"/>
    </row>
    <row r="3403" spans="1:17">
      <c r="A3403"/>
      <c r="B3403"/>
      <c r="C3403"/>
      <c r="D3403"/>
      <c r="E3403"/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  <c r="Q3403" s="58"/>
    </row>
    <row r="3404" spans="1:17">
      <c r="A3404"/>
      <c r="B3404"/>
      <c r="C3404"/>
      <c r="D3404"/>
      <c r="E3404"/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  <c r="Q3404" s="58"/>
    </row>
    <row r="3405" spans="1:17">
      <c r="A3405"/>
      <c r="B3405"/>
      <c r="C3405"/>
      <c r="D3405"/>
      <c r="E3405"/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  <c r="Q3405" s="58"/>
    </row>
    <row r="3406" spans="1:17">
      <c r="A3406"/>
      <c r="B3406"/>
      <c r="C3406"/>
      <c r="D3406"/>
      <c r="E3406"/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  <c r="Q3406" s="58"/>
    </row>
    <row r="3407" spans="1:17">
      <c r="A3407"/>
      <c r="B3407"/>
      <c r="C3407"/>
      <c r="D3407"/>
      <c r="E3407"/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  <c r="Q3407" s="58"/>
    </row>
    <row r="3408" spans="1:17">
      <c r="A3408"/>
      <c r="B3408"/>
      <c r="C3408"/>
      <c r="D3408"/>
      <c r="E3408"/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  <c r="Q3408" s="58"/>
    </row>
    <row r="3409" spans="1:17">
      <c r="A3409"/>
      <c r="B3409"/>
      <c r="C3409"/>
      <c r="D3409"/>
      <c r="E3409"/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  <c r="Q3409" s="58"/>
    </row>
    <row r="3410" spans="1:17">
      <c r="A3410"/>
      <c r="B3410"/>
      <c r="C3410"/>
      <c r="D3410"/>
      <c r="E3410"/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  <c r="Q3410" s="58"/>
    </row>
    <row r="3411" spans="1:17">
      <c r="A3411"/>
      <c r="B3411"/>
      <c r="C3411"/>
      <c r="D3411"/>
      <c r="E3411"/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  <c r="Q3411" s="58"/>
    </row>
    <row r="3412" spans="1:17">
      <c r="A3412"/>
      <c r="B3412"/>
      <c r="C3412"/>
      <c r="D3412"/>
      <c r="E3412"/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  <c r="Q3412" s="58"/>
    </row>
    <row r="3413" spans="1:17">
      <c r="A3413"/>
      <c r="B3413"/>
      <c r="C3413"/>
      <c r="D3413"/>
      <c r="E3413"/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  <c r="Q3413" s="58"/>
    </row>
    <row r="3414" spans="1:17">
      <c r="A3414"/>
      <c r="B3414"/>
      <c r="C3414"/>
      <c r="D3414"/>
      <c r="E3414"/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  <c r="Q3414" s="58"/>
    </row>
    <row r="3415" spans="1:17">
      <c r="A3415"/>
      <c r="B3415"/>
      <c r="C3415"/>
      <c r="D3415"/>
      <c r="E3415"/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  <c r="Q3415" s="58"/>
    </row>
    <row r="3416" spans="1:17">
      <c r="A3416"/>
      <c r="B3416"/>
      <c r="C3416"/>
      <c r="D3416"/>
      <c r="E3416"/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  <c r="Q3416" s="58"/>
    </row>
    <row r="3417" spans="1:17">
      <c r="A3417"/>
      <c r="B3417"/>
      <c r="C3417"/>
      <c r="D3417"/>
      <c r="E3417"/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  <c r="Q3417" s="58"/>
    </row>
    <row r="3418" spans="1:17">
      <c r="A3418"/>
      <c r="B3418"/>
      <c r="C3418"/>
      <c r="D3418"/>
      <c r="E3418"/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  <c r="Q3418" s="58"/>
    </row>
  </sheetData>
  <mergeCells count="42">
    <mergeCell ref="A85:Q85"/>
    <mergeCell ref="A86:Q86"/>
    <mergeCell ref="J18:K18"/>
    <mergeCell ref="A71:Q71"/>
    <mergeCell ref="A76:Q76"/>
    <mergeCell ref="A77:Q77"/>
    <mergeCell ref="A79:Q79"/>
    <mergeCell ref="A82:Q82"/>
    <mergeCell ref="A83:Q83"/>
    <mergeCell ref="A56:Q56"/>
    <mergeCell ref="A60:Q60"/>
    <mergeCell ref="A61:Q61"/>
    <mergeCell ref="A63:Q63"/>
    <mergeCell ref="A68:Q68"/>
    <mergeCell ref="A69:Q69"/>
    <mergeCell ref="B22:B24"/>
    <mergeCell ref="J16:K16"/>
    <mergeCell ref="J17:K17"/>
    <mergeCell ref="A52:Q52"/>
    <mergeCell ref="A53:Q53"/>
    <mergeCell ref="A55:Q55"/>
    <mergeCell ref="A26:Q26"/>
    <mergeCell ref="A27:Q27"/>
    <mergeCell ref="A33:Q33"/>
    <mergeCell ref="A45:I45"/>
    <mergeCell ref="A46:I46"/>
    <mergeCell ref="A48:I48"/>
    <mergeCell ref="A47:I47"/>
    <mergeCell ref="A22:A24"/>
    <mergeCell ref="C22:C24"/>
    <mergeCell ref="D22:D24"/>
    <mergeCell ref="E22:E24"/>
    <mergeCell ref="F23:F24"/>
    <mergeCell ref="F22:I22"/>
    <mergeCell ref="G23:I23"/>
    <mergeCell ref="O22:O24"/>
    <mergeCell ref="N22:N24"/>
    <mergeCell ref="Q22:Q24"/>
    <mergeCell ref="J23:J24"/>
    <mergeCell ref="K23:M23"/>
    <mergeCell ref="J22:M22"/>
    <mergeCell ref="P22:P24"/>
  </mergeCells>
  <pageMargins left="0.23622047244094491" right="0" top="0.39370078740157483" bottom="0.39370078740157483" header="0.19685039370078741" footer="0.19685039370078741"/>
  <pageSetup paperSize="9" scale="98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M57"/>
  <sheetViews>
    <sheetView showGridLines="0" zoomScaleSheetLayoutView="75" workbookViewId="0">
      <selection activeCell="G61" sqref="G61"/>
    </sheetView>
  </sheetViews>
  <sheetFormatPr defaultRowHeight="12" outlineLevelRow="2"/>
  <cols>
    <col min="1" max="1" width="4.5703125" style="57" customWidth="1"/>
    <col min="2" max="2" width="14.42578125" style="56" customWidth="1"/>
    <col min="3" max="3" width="40.7109375" style="55" customWidth="1"/>
    <col min="4" max="4" width="13.85546875" style="54" customWidth="1"/>
    <col min="5" max="5" width="11.7109375" style="54" customWidth="1"/>
    <col min="6" max="6" width="8.140625" style="110" customWidth="1"/>
    <col min="7" max="9" width="7.140625" style="110" customWidth="1"/>
    <col min="10" max="10" width="8.140625" style="110" customWidth="1"/>
    <col min="11" max="13" width="7.140625" style="110" customWidth="1"/>
    <col min="14" max="16384" width="9.140625" style="111"/>
  </cols>
  <sheetData>
    <row r="1" spans="1:10" outlineLevel="2">
      <c r="A1" s="109" t="s">
        <v>366</v>
      </c>
      <c r="J1" s="109" t="s">
        <v>365</v>
      </c>
    </row>
    <row r="2" spans="1:10" outlineLevel="1">
      <c r="A2" s="98"/>
      <c r="J2" s="98"/>
    </row>
    <row r="3" spans="1:10" outlineLevel="1">
      <c r="A3" s="98"/>
      <c r="J3" s="98"/>
    </row>
    <row r="4" spans="1:10" outlineLevel="1">
      <c r="A4" s="98" t="s">
        <v>421</v>
      </c>
      <c r="J4" s="98" t="s">
        <v>421</v>
      </c>
    </row>
    <row r="5" spans="1:10" outlineLevel="1">
      <c r="A5" s="98" t="s">
        <v>363</v>
      </c>
      <c r="J5" s="98" t="s">
        <v>422</v>
      </c>
    </row>
    <row r="6" spans="1:10">
      <c r="C6" s="102"/>
      <c r="D6" s="112"/>
      <c r="E6" s="113" t="s">
        <v>414</v>
      </c>
      <c r="F6" s="114"/>
      <c r="G6" s="114"/>
      <c r="H6" s="112"/>
      <c r="I6" s="114"/>
      <c r="J6" s="114"/>
    </row>
    <row r="7" spans="1:10">
      <c r="C7" s="98"/>
      <c r="D7" s="57"/>
      <c r="E7" s="115" t="s">
        <v>9</v>
      </c>
      <c r="F7" s="114"/>
      <c r="G7" s="114"/>
      <c r="I7" s="115"/>
    </row>
    <row r="8" spans="1:10">
      <c r="C8" s="98"/>
      <c r="D8" s="57"/>
      <c r="E8" s="115"/>
      <c r="F8" s="114"/>
      <c r="G8" s="114"/>
      <c r="I8" s="115"/>
    </row>
    <row r="9" spans="1:10">
      <c r="C9" s="98"/>
      <c r="D9" s="116" t="s">
        <v>541</v>
      </c>
    </row>
    <row r="10" spans="1:10">
      <c r="C10" s="98"/>
      <c r="D10" s="57" t="s">
        <v>360</v>
      </c>
      <c r="I10" s="116"/>
    </row>
    <row r="11" spans="1:10">
      <c r="C11" s="100"/>
      <c r="D11" s="57"/>
      <c r="E11" s="101"/>
      <c r="F11" s="117"/>
      <c r="G11" s="117"/>
      <c r="I11" s="57"/>
    </row>
    <row r="12" spans="1:10">
      <c r="B12" s="117" t="s">
        <v>359</v>
      </c>
      <c r="C12" s="99" t="s">
        <v>542</v>
      </c>
      <c r="D12" s="118"/>
      <c r="E12" s="119"/>
      <c r="F12" s="120"/>
      <c r="G12" s="120"/>
      <c r="H12" s="121"/>
      <c r="I12" s="121"/>
      <c r="J12" s="121"/>
    </row>
    <row r="13" spans="1:10">
      <c r="C13" s="102"/>
      <c r="D13" s="57"/>
      <c r="E13" s="115" t="s">
        <v>358</v>
      </c>
      <c r="G13" s="114"/>
      <c r="H13" s="57"/>
      <c r="I13" s="114"/>
      <c r="J13" s="114"/>
    </row>
    <row r="14" spans="1:10">
      <c r="A14" s="104"/>
      <c r="B14" s="105"/>
      <c r="C14" s="98"/>
      <c r="D14" s="57"/>
      <c r="E14" s="122"/>
    </row>
    <row r="15" spans="1:10">
      <c r="C15" s="123" t="s">
        <v>357</v>
      </c>
      <c r="D15" s="57"/>
      <c r="E15" s="57"/>
      <c r="I15" s="123"/>
      <c r="J15" s="123"/>
    </row>
    <row r="16" spans="1:10">
      <c r="C16" s="123" t="s">
        <v>356</v>
      </c>
      <c r="D16" s="110"/>
      <c r="E16" s="165" t="s">
        <v>509</v>
      </c>
      <c r="F16" s="163"/>
      <c r="G16" s="98" t="s">
        <v>352</v>
      </c>
      <c r="I16" s="123"/>
      <c r="J16" s="123"/>
    </row>
    <row r="17" spans="1:13">
      <c r="C17" s="123" t="s">
        <v>354</v>
      </c>
      <c r="D17" s="57"/>
      <c r="E17" s="165" t="s">
        <v>510</v>
      </c>
      <c r="F17" s="163"/>
      <c r="G17" s="98" t="s">
        <v>352</v>
      </c>
      <c r="I17" s="123"/>
      <c r="J17" s="123"/>
    </row>
    <row r="18" spans="1:13" outlineLevel="1">
      <c r="C18" s="123" t="s">
        <v>351</v>
      </c>
      <c r="D18" s="57"/>
      <c r="E18" s="165" t="s">
        <v>511</v>
      </c>
      <c r="F18" s="163"/>
      <c r="G18" s="98" t="s">
        <v>349</v>
      </c>
      <c r="I18" s="123"/>
      <c r="J18" s="123"/>
    </row>
    <row r="19" spans="1:13">
      <c r="C19" s="122" t="s">
        <v>512</v>
      </c>
      <c r="D19" s="57"/>
      <c r="E19" s="57"/>
    </row>
    <row r="20" spans="1:13">
      <c r="C20" s="98"/>
      <c r="D20" s="57"/>
      <c r="E20" s="57"/>
    </row>
    <row r="21" spans="1:13" ht="12.75" customHeight="1">
      <c r="A21" s="154" t="s">
        <v>11</v>
      </c>
      <c r="B21" s="156" t="s">
        <v>347</v>
      </c>
      <c r="C21" s="154" t="s">
        <v>346</v>
      </c>
      <c r="D21" s="154" t="s">
        <v>345</v>
      </c>
      <c r="E21" s="154" t="s">
        <v>344</v>
      </c>
      <c r="F21" s="154" t="s">
        <v>343</v>
      </c>
      <c r="G21" s="155"/>
      <c r="H21" s="155"/>
      <c r="I21" s="155"/>
      <c r="J21" s="154" t="s">
        <v>342</v>
      </c>
      <c r="K21" s="155"/>
      <c r="L21" s="155"/>
      <c r="M21" s="155"/>
    </row>
    <row r="22" spans="1:13" ht="13.5" customHeight="1">
      <c r="A22" s="155"/>
      <c r="B22" s="157"/>
      <c r="C22" s="154"/>
      <c r="D22" s="154"/>
      <c r="E22" s="154"/>
      <c r="F22" s="154" t="s">
        <v>337</v>
      </c>
      <c r="G22" s="154" t="s">
        <v>336</v>
      </c>
      <c r="H22" s="155"/>
      <c r="I22" s="155"/>
      <c r="J22" s="154" t="s">
        <v>337</v>
      </c>
      <c r="K22" s="154" t="s">
        <v>336</v>
      </c>
      <c r="L22" s="155"/>
      <c r="M22" s="155"/>
    </row>
    <row r="23" spans="1:13" ht="24">
      <c r="A23" s="155"/>
      <c r="B23" s="157"/>
      <c r="C23" s="154"/>
      <c r="D23" s="154"/>
      <c r="E23" s="154"/>
      <c r="F23" s="155"/>
      <c r="G23" s="69" t="s">
        <v>335</v>
      </c>
      <c r="H23" s="69" t="s">
        <v>434</v>
      </c>
      <c r="I23" s="69" t="s">
        <v>333</v>
      </c>
      <c r="J23" s="155"/>
      <c r="K23" s="69" t="s">
        <v>335</v>
      </c>
      <c r="L23" s="69" t="s">
        <v>434</v>
      </c>
      <c r="M23" s="69" t="s">
        <v>333</v>
      </c>
    </row>
    <row r="24" spans="1:13">
      <c r="A24" s="66">
        <v>1</v>
      </c>
      <c r="B24" s="70">
        <v>2</v>
      </c>
      <c r="C24" s="69">
        <v>3</v>
      </c>
      <c r="D24" s="69">
        <v>4</v>
      </c>
      <c r="E24" s="63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</row>
    <row r="25" spans="1:13" ht="19.149999999999999" customHeight="1">
      <c r="A25" s="139" t="s">
        <v>435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</row>
    <row r="26" spans="1:13">
      <c r="A26" s="66">
        <v>1</v>
      </c>
      <c r="B26" s="65" t="s">
        <v>513</v>
      </c>
      <c r="C26" s="64" t="s">
        <v>514</v>
      </c>
      <c r="D26" s="63" t="s">
        <v>515</v>
      </c>
      <c r="E26" s="62">
        <v>5.7</v>
      </c>
      <c r="F26" s="60">
        <v>9690.8700000000008</v>
      </c>
      <c r="G26" s="60">
        <v>1641.76</v>
      </c>
      <c r="H26" s="60">
        <v>788.06</v>
      </c>
      <c r="I26" s="60">
        <v>77.489999999999995</v>
      </c>
      <c r="J26" s="60">
        <v>55237.96</v>
      </c>
      <c r="K26" s="60">
        <v>9358.0300000000007</v>
      </c>
      <c r="L26" s="60">
        <v>4491.9399999999996</v>
      </c>
      <c r="M26" s="60">
        <v>441.69</v>
      </c>
    </row>
    <row r="27" spans="1:13" ht="24">
      <c r="A27" s="66">
        <v>2</v>
      </c>
      <c r="B27" s="65" t="s">
        <v>520</v>
      </c>
      <c r="C27" s="64" t="s">
        <v>521</v>
      </c>
      <c r="D27" s="63" t="s">
        <v>183</v>
      </c>
      <c r="E27" s="67">
        <v>-5.7569999999999997</v>
      </c>
      <c r="F27" s="60">
        <v>1601</v>
      </c>
      <c r="G27" s="60"/>
      <c r="H27" s="60"/>
      <c r="I27" s="60"/>
      <c r="J27" s="60">
        <v>-9216.9599999999991</v>
      </c>
      <c r="K27" s="60"/>
      <c r="L27" s="60"/>
      <c r="M27" s="60"/>
    </row>
    <row r="28" spans="1:13" ht="24">
      <c r="A28" s="66">
        <v>3</v>
      </c>
      <c r="B28" s="65" t="s">
        <v>587</v>
      </c>
      <c r="C28" s="64" t="s">
        <v>586</v>
      </c>
      <c r="D28" s="63" t="s">
        <v>183</v>
      </c>
      <c r="E28" s="67">
        <v>-10.09</v>
      </c>
      <c r="F28" s="60">
        <v>558.33000000000004</v>
      </c>
      <c r="G28" s="60"/>
      <c r="H28" s="60"/>
      <c r="I28" s="60"/>
      <c r="J28" s="60">
        <v>-5633.55</v>
      </c>
      <c r="K28" s="60"/>
      <c r="L28" s="60"/>
      <c r="M28" s="60"/>
    </row>
    <row r="29" spans="1:13" ht="24">
      <c r="A29" s="66">
        <v>4</v>
      </c>
      <c r="B29" s="65" t="s">
        <v>518</v>
      </c>
      <c r="C29" s="64" t="s">
        <v>519</v>
      </c>
      <c r="D29" s="63" t="s">
        <v>183</v>
      </c>
      <c r="E29" s="67">
        <v>-14.76</v>
      </c>
      <c r="F29" s="60">
        <v>1242.2</v>
      </c>
      <c r="G29" s="60"/>
      <c r="H29" s="60"/>
      <c r="I29" s="60"/>
      <c r="J29" s="60">
        <v>-18334.87</v>
      </c>
      <c r="K29" s="60"/>
      <c r="L29" s="60"/>
      <c r="M29" s="60"/>
    </row>
    <row r="30" spans="1:13" ht="24">
      <c r="A30" s="66">
        <v>5</v>
      </c>
      <c r="B30" s="65" t="s">
        <v>518</v>
      </c>
      <c r="C30" s="64" t="s">
        <v>519</v>
      </c>
      <c r="D30" s="63" t="s">
        <v>183</v>
      </c>
      <c r="E30" s="67">
        <v>-14.76</v>
      </c>
      <c r="F30" s="60">
        <v>1242.2</v>
      </c>
      <c r="G30" s="60"/>
      <c r="H30" s="60"/>
      <c r="I30" s="60"/>
      <c r="J30" s="60">
        <v>-18334.87</v>
      </c>
      <c r="K30" s="60"/>
      <c r="L30" s="60"/>
      <c r="M30" s="60"/>
    </row>
    <row r="31" spans="1:13">
      <c r="A31" s="66">
        <v>6</v>
      </c>
      <c r="B31" s="65" t="s">
        <v>163</v>
      </c>
      <c r="C31" s="64" t="s">
        <v>585</v>
      </c>
      <c r="D31" s="63" t="s">
        <v>183</v>
      </c>
      <c r="E31" s="67">
        <v>5.7569999999999997</v>
      </c>
      <c r="F31" s="60">
        <v>698.78</v>
      </c>
      <c r="G31" s="60"/>
      <c r="H31" s="60"/>
      <c r="I31" s="60"/>
      <c r="J31" s="60">
        <v>4022.88</v>
      </c>
      <c r="K31" s="60"/>
      <c r="L31" s="60"/>
      <c r="M31" s="60"/>
    </row>
    <row r="32" spans="1:13">
      <c r="A32" s="66">
        <v>7</v>
      </c>
      <c r="B32" s="65" t="s">
        <v>163</v>
      </c>
      <c r="C32" s="64" t="s">
        <v>522</v>
      </c>
      <c r="D32" s="63" t="s">
        <v>164</v>
      </c>
      <c r="E32" s="62">
        <v>661.2</v>
      </c>
      <c r="F32" s="60">
        <v>36.54</v>
      </c>
      <c r="G32" s="60"/>
      <c r="H32" s="60"/>
      <c r="I32" s="60"/>
      <c r="J32" s="60">
        <v>24160.25</v>
      </c>
      <c r="K32" s="60"/>
      <c r="L32" s="60"/>
      <c r="M32" s="60"/>
    </row>
    <row r="33" spans="1:13">
      <c r="A33" s="66">
        <v>8</v>
      </c>
      <c r="B33" s="65" t="s">
        <v>513</v>
      </c>
      <c r="C33" s="64" t="s">
        <v>514</v>
      </c>
      <c r="D33" s="63" t="s">
        <v>515</v>
      </c>
      <c r="E33" s="62">
        <v>6.46</v>
      </c>
      <c r="F33" s="60">
        <v>9690.8700000000008</v>
      </c>
      <c r="G33" s="60">
        <v>1641.76</v>
      </c>
      <c r="H33" s="60">
        <v>788.06</v>
      </c>
      <c r="I33" s="60">
        <v>77.489999999999995</v>
      </c>
      <c r="J33" s="60">
        <v>62603.02</v>
      </c>
      <c r="K33" s="60">
        <v>10605.77</v>
      </c>
      <c r="L33" s="60">
        <v>5090.87</v>
      </c>
      <c r="M33" s="60">
        <v>500.59</v>
      </c>
    </row>
    <row r="34" spans="1:13" ht="24">
      <c r="A34" s="66">
        <v>9</v>
      </c>
      <c r="B34" s="65" t="s">
        <v>520</v>
      </c>
      <c r="C34" s="64" t="s">
        <v>521</v>
      </c>
      <c r="D34" s="63" t="s">
        <v>183</v>
      </c>
      <c r="E34" s="67">
        <v>-6.5250000000000004</v>
      </c>
      <c r="F34" s="60">
        <v>1601</v>
      </c>
      <c r="G34" s="60"/>
      <c r="H34" s="60"/>
      <c r="I34" s="60"/>
      <c r="J34" s="60">
        <v>-10446.52</v>
      </c>
      <c r="K34" s="60"/>
      <c r="L34" s="60"/>
      <c r="M34" s="60"/>
    </row>
    <row r="35" spans="1:13" ht="24">
      <c r="A35" s="66">
        <v>10</v>
      </c>
      <c r="B35" s="65" t="s">
        <v>518</v>
      </c>
      <c r="C35" s="64" t="s">
        <v>519</v>
      </c>
      <c r="D35" s="63" t="s">
        <v>183</v>
      </c>
      <c r="E35" s="67">
        <v>-16.73</v>
      </c>
      <c r="F35" s="60">
        <v>1242.2</v>
      </c>
      <c r="G35" s="60"/>
      <c r="H35" s="60"/>
      <c r="I35" s="60"/>
      <c r="J35" s="60">
        <v>-20782.009999999998</v>
      </c>
      <c r="K35" s="60"/>
      <c r="L35" s="60"/>
      <c r="M35" s="60"/>
    </row>
    <row r="36" spans="1:13" ht="24">
      <c r="A36" s="66">
        <v>11</v>
      </c>
      <c r="B36" s="65" t="s">
        <v>516</v>
      </c>
      <c r="C36" s="64" t="s">
        <v>517</v>
      </c>
      <c r="D36" s="63" t="s">
        <v>183</v>
      </c>
      <c r="E36" s="67">
        <v>-5.1680000000000001</v>
      </c>
      <c r="F36" s="60">
        <v>1155</v>
      </c>
      <c r="G36" s="60"/>
      <c r="H36" s="60"/>
      <c r="I36" s="60"/>
      <c r="J36" s="60">
        <v>-5969.04</v>
      </c>
      <c r="K36" s="60"/>
      <c r="L36" s="60"/>
      <c r="M36" s="60"/>
    </row>
    <row r="37" spans="1:13">
      <c r="A37" s="66">
        <v>12</v>
      </c>
      <c r="B37" s="65" t="s">
        <v>163</v>
      </c>
      <c r="C37" s="64" t="s">
        <v>523</v>
      </c>
      <c r="D37" s="63" t="s">
        <v>183</v>
      </c>
      <c r="E37" s="62">
        <v>28.422999999999998</v>
      </c>
      <c r="F37" s="60">
        <v>558.33000000000004</v>
      </c>
      <c r="G37" s="60"/>
      <c r="H37" s="60"/>
      <c r="I37" s="60"/>
      <c r="J37" s="60">
        <v>15869.41</v>
      </c>
      <c r="K37" s="60"/>
      <c r="L37" s="60"/>
      <c r="M37" s="60"/>
    </row>
    <row r="38" spans="1:13">
      <c r="A38" s="66">
        <v>13</v>
      </c>
      <c r="B38" s="65" t="s">
        <v>163</v>
      </c>
      <c r="C38" s="64" t="s">
        <v>584</v>
      </c>
      <c r="D38" s="63" t="s">
        <v>183</v>
      </c>
      <c r="E38" s="67">
        <v>6.5250000000000004</v>
      </c>
      <c r="F38" s="60"/>
      <c r="G38" s="60"/>
      <c r="H38" s="60"/>
      <c r="I38" s="60"/>
      <c r="J38" s="60"/>
      <c r="K38" s="60"/>
      <c r="L38" s="60"/>
      <c r="M38" s="60"/>
    </row>
    <row r="39" spans="1:13">
      <c r="A39" s="66">
        <v>14</v>
      </c>
      <c r="B39" s="65" t="s">
        <v>513</v>
      </c>
      <c r="C39" s="64" t="s">
        <v>514</v>
      </c>
      <c r="D39" s="63" t="s">
        <v>515</v>
      </c>
      <c r="E39" s="62">
        <v>8.74</v>
      </c>
      <c r="F39" s="60">
        <v>9690.8700000000008</v>
      </c>
      <c r="G39" s="60">
        <v>1641.76</v>
      </c>
      <c r="H39" s="60">
        <v>788.06</v>
      </c>
      <c r="I39" s="60">
        <v>77.489999999999995</v>
      </c>
      <c r="J39" s="60">
        <v>84698.2</v>
      </c>
      <c r="K39" s="60">
        <v>14348.98</v>
      </c>
      <c r="L39" s="60">
        <v>6887.64</v>
      </c>
      <c r="M39" s="60">
        <v>677.26</v>
      </c>
    </row>
    <row r="40" spans="1:13" ht="24">
      <c r="A40" s="66">
        <v>15</v>
      </c>
      <c r="B40" s="65" t="s">
        <v>520</v>
      </c>
      <c r="C40" s="64" t="s">
        <v>521</v>
      </c>
      <c r="D40" s="63" t="s">
        <v>183</v>
      </c>
      <c r="E40" s="67">
        <v>-8.827</v>
      </c>
      <c r="F40" s="60">
        <v>1601</v>
      </c>
      <c r="G40" s="60"/>
      <c r="H40" s="60"/>
      <c r="I40" s="60"/>
      <c r="J40" s="60">
        <v>-14132.03</v>
      </c>
      <c r="K40" s="60"/>
      <c r="L40" s="60"/>
      <c r="M40" s="60"/>
    </row>
    <row r="41" spans="1:13" ht="24">
      <c r="A41" s="66">
        <v>16</v>
      </c>
      <c r="B41" s="65" t="s">
        <v>518</v>
      </c>
      <c r="C41" s="64" t="s">
        <v>519</v>
      </c>
      <c r="D41" s="63" t="s">
        <v>183</v>
      </c>
      <c r="E41" s="67">
        <v>-22.64</v>
      </c>
      <c r="F41" s="60">
        <v>1242.2</v>
      </c>
      <c r="G41" s="60"/>
      <c r="H41" s="60"/>
      <c r="I41" s="60"/>
      <c r="J41" s="60">
        <v>-28123.41</v>
      </c>
      <c r="K41" s="60"/>
      <c r="L41" s="60"/>
      <c r="M41" s="60"/>
    </row>
    <row r="42" spans="1:13" ht="24">
      <c r="A42" s="66">
        <v>17</v>
      </c>
      <c r="B42" s="65" t="s">
        <v>516</v>
      </c>
      <c r="C42" s="64" t="s">
        <v>517</v>
      </c>
      <c r="D42" s="63" t="s">
        <v>183</v>
      </c>
      <c r="E42" s="67">
        <v>-6.992</v>
      </c>
      <c r="F42" s="60">
        <v>1155</v>
      </c>
      <c r="G42" s="60"/>
      <c r="H42" s="60"/>
      <c r="I42" s="60"/>
      <c r="J42" s="60">
        <v>-8075.76</v>
      </c>
      <c r="K42" s="60"/>
      <c r="L42" s="60"/>
      <c r="M42" s="60"/>
    </row>
    <row r="43" spans="1:13">
      <c r="A43" s="66">
        <v>18</v>
      </c>
      <c r="B43" s="65" t="s">
        <v>163</v>
      </c>
      <c r="C43" s="64" t="s">
        <v>573</v>
      </c>
      <c r="D43" s="63" t="s">
        <v>183</v>
      </c>
      <c r="E43" s="62">
        <v>38.459000000000003</v>
      </c>
      <c r="F43" s="60">
        <v>558.33000000000004</v>
      </c>
      <c r="G43" s="60"/>
      <c r="H43" s="60"/>
      <c r="I43" s="60"/>
      <c r="J43" s="60">
        <v>21472.81</v>
      </c>
      <c r="K43" s="60"/>
      <c r="L43" s="60"/>
      <c r="M43" s="60"/>
    </row>
    <row r="44" spans="1:13" ht="24">
      <c r="A44" s="66">
        <v>19</v>
      </c>
      <c r="B44" s="65" t="s">
        <v>583</v>
      </c>
      <c r="C44" s="64" t="s">
        <v>582</v>
      </c>
      <c r="D44" s="63" t="s">
        <v>572</v>
      </c>
      <c r="E44" s="62">
        <v>0.22800000000000001</v>
      </c>
      <c r="F44" s="60">
        <v>23064.2</v>
      </c>
      <c r="G44" s="60">
        <v>504.89</v>
      </c>
      <c r="H44" s="60">
        <v>268.89999999999998</v>
      </c>
      <c r="I44" s="60">
        <v>5.27</v>
      </c>
      <c r="J44" s="60">
        <v>5258.64</v>
      </c>
      <c r="K44" s="60">
        <v>115.11</v>
      </c>
      <c r="L44" s="60">
        <v>61.31</v>
      </c>
      <c r="M44" s="60">
        <v>1.2</v>
      </c>
    </row>
    <row r="45" spans="1:13" ht="24">
      <c r="A45" s="66">
        <v>20</v>
      </c>
      <c r="B45" s="65" t="s">
        <v>520</v>
      </c>
      <c r="C45" s="64" t="s">
        <v>521</v>
      </c>
      <c r="D45" s="63" t="s">
        <v>183</v>
      </c>
      <c r="E45" s="67">
        <v>-0.74099999999999999</v>
      </c>
      <c r="F45" s="60">
        <v>1601</v>
      </c>
      <c r="G45" s="60"/>
      <c r="H45" s="60"/>
      <c r="I45" s="60"/>
      <c r="J45" s="60">
        <v>-1186.3399999999999</v>
      </c>
      <c r="K45" s="60"/>
      <c r="L45" s="60"/>
      <c r="M45" s="60"/>
    </row>
    <row r="46" spans="1:13">
      <c r="A46" s="66">
        <v>21</v>
      </c>
      <c r="B46" s="65" t="s">
        <v>571</v>
      </c>
      <c r="C46" s="64" t="s">
        <v>570</v>
      </c>
      <c r="D46" s="63" t="s">
        <v>223</v>
      </c>
      <c r="E46" s="67">
        <v>-2.3939999999999999E-3</v>
      </c>
      <c r="F46" s="60">
        <v>15255</v>
      </c>
      <c r="G46" s="60"/>
      <c r="H46" s="60"/>
      <c r="I46" s="60"/>
      <c r="J46" s="60">
        <v>-36.520000000000003</v>
      </c>
      <c r="K46" s="60"/>
      <c r="L46" s="60"/>
      <c r="M46" s="60"/>
    </row>
    <row r="47" spans="1:13">
      <c r="A47" s="66">
        <v>22</v>
      </c>
      <c r="B47" s="65" t="s">
        <v>581</v>
      </c>
      <c r="C47" s="64" t="s">
        <v>580</v>
      </c>
      <c r="D47" s="63" t="s">
        <v>164</v>
      </c>
      <c r="E47" s="67">
        <v>-22.8</v>
      </c>
      <c r="F47" s="60">
        <v>160</v>
      </c>
      <c r="G47" s="60"/>
      <c r="H47" s="60"/>
      <c r="I47" s="60"/>
      <c r="J47" s="60">
        <v>-3648</v>
      </c>
      <c r="K47" s="60"/>
      <c r="L47" s="60"/>
      <c r="M47" s="60"/>
    </row>
    <row r="48" spans="1:13" ht="24">
      <c r="A48" s="66">
        <v>23</v>
      </c>
      <c r="B48" s="65" t="s">
        <v>579</v>
      </c>
      <c r="C48" s="64" t="s">
        <v>578</v>
      </c>
      <c r="D48" s="63" t="s">
        <v>577</v>
      </c>
      <c r="E48" s="62">
        <v>0.82079999999999997</v>
      </c>
      <c r="F48" s="60">
        <v>38081.72</v>
      </c>
      <c r="G48" s="60">
        <v>646.01</v>
      </c>
      <c r="H48" s="60">
        <v>2066.44</v>
      </c>
      <c r="I48" s="60">
        <v>233.69</v>
      </c>
      <c r="J48" s="60">
        <v>31257.48</v>
      </c>
      <c r="K48" s="60">
        <v>530.25</v>
      </c>
      <c r="L48" s="60">
        <v>1696.13</v>
      </c>
      <c r="M48" s="60">
        <v>191.81</v>
      </c>
    </row>
    <row r="49" spans="1:13" ht="24">
      <c r="A49" s="66">
        <v>24</v>
      </c>
      <c r="B49" s="65" t="s">
        <v>520</v>
      </c>
      <c r="C49" s="64" t="s">
        <v>521</v>
      </c>
      <c r="D49" s="63" t="s">
        <v>183</v>
      </c>
      <c r="E49" s="67">
        <v>-2.085</v>
      </c>
      <c r="F49" s="60">
        <v>1601</v>
      </c>
      <c r="G49" s="60"/>
      <c r="H49" s="60"/>
      <c r="I49" s="60"/>
      <c r="J49" s="60">
        <v>-3338.08</v>
      </c>
      <c r="K49" s="60"/>
      <c r="L49" s="60"/>
      <c r="M49" s="60"/>
    </row>
    <row r="50" spans="1:13">
      <c r="A50" s="66">
        <v>25</v>
      </c>
      <c r="B50" s="65" t="s">
        <v>571</v>
      </c>
      <c r="C50" s="64" t="s">
        <v>570</v>
      </c>
      <c r="D50" s="63" t="s">
        <v>223</v>
      </c>
      <c r="E50" s="67">
        <v>-3.1189999999999998E-3</v>
      </c>
      <c r="F50" s="60">
        <v>15255</v>
      </c>
      <c r="G50" s="60"/>
      <c r="H50" s="60"/>
      <c r="I50" s="60"/>
      <c r="J50" s="60">
        <v>-47.58</v>
      </c>
      <c r="K50" s="60"/>
      <c r="L50" s="60"/>
      <c r="M50" s="60"/>
    </row>
    <row r="51" spans="1:13">
      <c r="A51" s="66">
        <v>26</v>
      </c>
      <c r="B51" s="65" t="s">
        <v>576</v>
      </c>
      <c r="C51" s="64" t="s">
        <v>575</v>
      </c>
      <c r="D51" s="63" t="s">
        <v>164</v>
      </c>
      <c r="E51" s="67">
        <v>-82.08</v>
      </c>
      <c r="F51" s="60">
        <v>309.60000000000002</v>
      </c>
      <c r="G51" s="60"/>
      <c r="H51" s="60"/>
      <c r="I51" s="60"/>
      <c r="J51" s="60">
        <v>-25411.97</v>
      </c>
      <c r="K51" s="60"/>
      <c r="L51" s="60"/>
      <c r="M51" s="60"/>
    </row>
    <row r="52" spans="1:13">
      <c r="A52" s="66">
        <v>27</v>
      </c>
      <c r="B52" s="65" t="s">
        <v>163</v>
      </c>
      <c r="C52" s="64" t="s">
        <v>569</v>
      </c>
      <c r="D52" s="63" t="s">
        <v>568</v>
      </c>
      <c r="E52" s="67">
        <v>12</v>
      </c>
      <c r="F52" s="60">
        <v>2081.4699999999998</v>
      </c>
      <c r="G52" s="60"/>
      <c r="H52" s="60"/>
      <c r="I52" s="60"/>
      <c r="J52" s="60">
        <v>24977.64</v>
      </c>
      <c r="K52" s="60"/>
      <c r="L52" s="60"/>
      <c r="M52" s="60"/>
    </row>
    <row r="53" spans="1:13" ht="12.75">
      <c r="A53" s="151" t="s">
        <v>96</v>
      </c>
      <c r="B53" s="152"/>
      <c r="C53" s="152"/>
      <c r="D53" s="152"/>
      <c r="E53" s="152"/>
      <c r="F53" s="152"/>
      <c r="G53" s="152"/>
      <c r="H53" s="152"/>
      <c r="I53" s="152"/>
      <c r="J53" s="61">
        <v>156840.78</v>
      </c>
      <c r="K53" s="61">
        <v>34958.14</v>
      </c>
      <c r="L53" s="61">
        <v>18227.89</v>
      </c>
      <c r="M53" s="61">
        <v>1812.55</v>
      </c>
    </row>
    <row r="54" spans="1:13" ht="12.75">
      <c r="A54" s="151" t="s">
        <v>95</v>
      </c>
      <c r="B54" s="152"/>
      <c r="C54" s="152"/>
      <c r="D54" s="152"/>
      <c r="E54" s="152"/>
      <c r="F54" s="152"/>
      <c r="G54" s="152"/>
      <c r="H54" s="152"/>
      <c r="I54" s="152"/>
      <c r="J54" s="61">
        <v>43389.41</v>
      </c>
      <c r="K54" s="60"/>
      <c r="L54" s="60"/>
      <c r="M54" s="60"/>
    </row>
    <row r="55" spans="1:13" ht="12.75">
      <c r="A55" s="151" t="s">
        <v>94</v>
      </c>
      <c r="B55" s="152"/>
      <c r="C55" s="152"/>
      <c r="D55" s="152"/>
      <c r="E55" s="152"/>
      <c r="F55" s="152"/>
      <c r="G55" s="152"/>
      <c r="H55" s="152"/>
      <c r="I55" s="152"/>
      <c r="J55" s="61">
        <v>23165.53</v>
      </c>
      <c r="K55" s="60"/>
      <c r="L55" s="60"/>
      <c r="M55" s="60"/>
    </row>
    <row r="56" spans="1:13" ht="12" customHeight="1">
      <c r="A56" s="153" t="s">
        <v>75</v>
      </c>
      <c r="B56" s="152"/>
      <c r="C56" s="152"/>
      <c r="D56" s="152"/>
      <c r="E56" s="152"/>
      <c r="F56" s="152"/>
      <c r="G56" s="152"/>
      <c r="H56" s="152"/>
      <c r="I56" s="152"/>
      <c r="J56" s="132">
        <v>223395.72</v>
      </c>
      <c r="K56" s="60"/>
      <c r="L56" s="60"/>
      <c r="M56" s="60"/>
    </row>
    <row r="57" spans="1:13">
      <c r="A57" s="169" t="s">
        <v>543</v>
      </c>
      <c r="B57" s="170"/>
      <c r="C57" s="170"/>
      <c r="D57" s="170"/>
      <c r="E57" s="170"/>
      <c r="F57" s="170"/>
      <c r="G57" s="170"/>
      <c r="H57" s="170"/>
      <c r="I57" s="171"/>
      <c r="J57" s="129">
        <f>'Ограждение Гурульба'!J57/638.02*334.72</f>
        <v>117198.54455722391</v>
      </c>
      <c r="K57" s="125"/>
      <c r="L57" s="125"/>
      <c r="M57" s="125"/>
    </row>
  </sheetData>
  <mergeCells count="20">
    <mergeCell ref="E16:F16"/>
    <mergeCell ref="E17:F17"/>
    <mergeCell ref="E18:F18"/>
    <mergeCell ref="A21:A23"/>
    <mergeCell ref="B21:B23"/>
    <mergeCell ref="C21:C23"/>
    <mergeCell ref="A56:I56"/>
    <mergeCell ref="A57:I57"/>
    <mergeCell ref="D21:D23"/>
    <mergeCell ref="E21:E23"/>
    <mergeCell ref="F21:I21"/>
    <mergeCell ref="A25:M25"/>
    <mergeCell ref="A53:I53"/>
    <mergeCell ref="A54:I54"/>
    <mergeCell ref="A55:I55"/>
    <mergeCell ref="J21:M21"/>
    <mergeCell ref="F22:F23"/>
    <mergeCell ref="G22:I22"/>
    <mergeCell ref="J22:J23"/>
    <mergeCell ref="K22:M22"/>
  </mergeCells>
  <pageMargins left="0.39370078740157483" right="0" top="0.51181102362204722" bottom="0.39370078740157483" header="0.31496062992125984" footer="0.19685039370078741"/>
  <pageSetup paperSize="9" fitToHeight="100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421"/>
  <sheetViews>
    <sheetView showGridLines="0" topLeftCell="A6" zoomScaleNormal="75" zoomScaleSheetLayoutView="75" workbookViewId="0">
      <selection activeCell="J16" sqref="J16:K16"/>
    </sheetView>
  </sheetViews>
  <sheetFormatPr defaultRowHeight="12.75" outlineLevelRow="2"/>
  <cols>
    <col min="1" max="1" width="3.28515625" style="57" customWidth="1"/>
    <col min="2" max="2" width="9.7109375" style="56" customWidth="1"/>
    <col min="3" max="3" width="34.28515625" style="55" customWidth="1"/>
    <col min="4" max="4" width="7.7109375" style="54" customWidth="1"/>
    <col min="5" max="5" width="11.7109375" style="53" customWidth="1"/>
    <col min="6" max="6" width="7.7109375" style="52" customWidth="1"/>
    <col min="7" max="9" width="6.7109375" style="52" customWidth="1"/>
    <col min="10" max="10" width="7.7109375" style="52" customWidth="1"/>
    <col min="11" max="17" width="6.7109375" style="52" customWidth="1"/>
  </cols>
  <sheetData>
    <row r="1" spans="1:18" outlineLevel="2">
      <c r="A1" s="88" t="s">
        <v>366</v>
      </c>
      <c r="C1" s="72"/>
      <c r="D1" s="71"/>
      <c r="E1" s="17"/>
      <c r="F1" s="8"/>
      <c r="G1" s="8"/>
      <c r="H1" s="8"/>
      <c r="I1" s="8"/>
      <c r="J1" s="8"/>
      <c r="K1" s="8"/>
      <c r="L1" s="8"/>
      <c r="M1" s="87" t="s">
        <v>365</v>
      </c>
      <c r="O1" s="8"/>
      <c r="P1" s="8"/>
      <c r="Q1" s="8"/>
    </row>
    <row r="2" spans="1:18" outlineLevel="1">
      <c r="A2" s="1"/>
      <c r="C2" s="72"/>
      <c r="D2" s="71"/>
      <c r="E2" s="17"/>
      <c r="F2" s="8"/>
      <c r="G2" s="8"/>
      <c r="H2" s="8"/>
      <c r="I2" s="8"/>
      <c r="J2" s="8"/>
      <c r="K2" s="8"/>
      <c r="L2" s="8"/>
      <c r="M2" s="1"/>
      <c r="O2" s="8"/>
      <c r="P2" s="8"/>
      <c r="Q2" s="8"/>
    </row>
    <row r="3" spans="1:18" outlineLevel="1">
      <c r="A3" s="1"/>
      <c r="C3" s="72"/>
      <c r="D3" s="71"/>
      <c r="E3" s="17"/>
      <c r="F3" s="8"/>
      <c r="G3" s="8"/>
      <c r="H3" s="8"/>
      <c r="I3" s="8"/>
      <c r="J3" s="8"/>
      <c r="K3" s="8"/>
      <c r="L3" s="8"/>
      <c r="M3" s="1"/>
      <c r="O3" s="8"/>
      <c r="P3" s="8"/>
      <c r="Q3" s="8"/>
    </row>
    <row r="4" spans="1:18" outlineLevel="1">
      <c r="A4" s="1" t="s">
        <v>364</v>
      </c>
      <c r="C4" s="72"/>
      <c r="D4" s="71"/>
      <c r="E4" s="17"/>
      <c r="F4" s="8"/>
      <c r="G4" s="8"/>
      <c r="H4" s="8"/>
      <c r="I4" s="8"/>
      <c r="J4" s="8"/>
      <c r="K4" s="8"/>
      <c r="L4" s="8"/>
      <c r="M4" s="1" t="s">
        <v>364</v>
      </c>
      <c r="O4" s="8"/>
      <c r="P4" s="8"/>
      <c r="Q4" s="8"/>
      <c r="R4" s="86"/>
    </row>
    <row r="5" spans="1:18" outlineLevel="1">
      <c r="A5" s="1" t="s">
        <v>363</v>
      </c>
      <c r="C5" s="72"/>
      <c r="D5" s="71"/>
      <c r="E5" s="17"/>
      <c r="F5" s="8"/>
      <c r="G5" s="8"/>
      <c r="H5" s="8"/>
      <c r="I5" s="8"/>
      <c r="J5" s="8"/>
      <c r="K5" s="8"/>
      <c r="L5" s="8"/>
      <c r="M5" s="2" t="s">
        <v>362</v>
      </c>
      <c r="O5" s="8"/>
      <c r="P5" s="8"/>
      <c r="Q5" s="8"/>
    </row>
    <row r="6" spans="1:18">
      <c r="A6" s="17"/>
      <c r="B6" s="1"/>
      <c r="C6" s="72"/>
      <c r="D6" s="71"/>
      <c r="E6" s="76"/>
      <c r="F6" s="8"/>
      <c r="G6" s="8"/>
      <c r="H6" s="17"/>
      <c r="I6" s="8"/>
      <c r="J6" s="10"/>
      <c r="K6" s="8"/>
      <c r="L6" s="8"/>
      <c r="M6" s="8"/>
      <c r="N6" s="8"/>
      <c r="O6" s="8"/>
      <c r="P6" s="8"/>
      <c r="Q6" s="8"/>
    </row>
    <row r="7" spans="1:18">
      <c r="A7" s="17"/>
      <c r="B7" s="1"/>
      <c r="C7" s="72"/>
      <c r="D7" s="71"/>
      <c r="E7" s="85"/>
      <c r="F7" s="80"/>
      <c r="G7" s="80"/>
      <c r="H7" s="81" t="s">
        <v>9</v>
      </c>
      <c r="I7" s="81"/>
      <c r="J7" s="79"/>
      <c r="K7" s="8"/>
      <c r="L7" s="8"/>
      <c r="M7" s="8"/>
      <c r="N7" s="8"/>
      <c r="O7" s="8"/>
      <c r="P7" s="8"/>
      <c r="Q7" s="8"/>
    </row>
    <row r="8" spans="1:18">
      <c r="A8" s="17"/>
      <c r="B8" s="1"/>
      <c r="C8" s="72"/>
      <c r="D8" s="71"/>
      <c r="E8" s="7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8">
      <c r="A9" s="17"/>
      <c r="B9" s="1"/>
      <c r="C9" s="72"/>
      <c r="D9" s="71"/>
      <c r="E9" s="76"/>
      <c r="F9" s="8"/>
      <c r="G9" s="8"/>
      <c r="H9" s="84" t="s">
        <v>508</v>
      </c>
      <c r="I9" s="84"/>
      <c r="J9" s="8"/>
      <c r="K9" s="8"/>
      <c r="L9" s="8"/>
      <c r="M9" s="8"/>
      <c r="N9" s="8"/>
      <c r="O9" s="8"/>
      <c r="P9" s="8"/>
      <c r="Q9" s="8"/>
    </row>
    <row r="10" spans="1:18">
      <c r="A10" s="17"/>
      <c r="B10" s="1"/>
      <c r="C10" s="72"/>
      <c r="D10" s="71"/>
      <c r="E10" s="76"/>
      <c r="F10" s="8"/>
      <c r="G10" s="8"/>
      <c r="H10" s="17" t="s">
        <v>360</v>
      </c>
      <c r="I10" s="17"/>
      <c r="J10" s="8"/>
      <c r="K10" s="8"/>
      <c r="L10" s="8"/>
      <c r="M10" s="8"/>
      <c r="N10" s="8"/>
      <c r="O10" s="8"/>
      <c r="P10" s="8"/>
      <c r="Q10" s="8"/>
    </row>
    <row r="11" spans="1:18">
      <c r="A11" s="17"/>
      <c r="B11" s="1"/>
      <c r="C11" s="72"/>
      <c r="D11" s="71"/>
      <c r="E11" s="7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>
      <c r="A12" s="17"/>
      <c r="B12" s="1"/>
      <c r="C12" s="83" t="s">
        <v>359</v>
      </c>
      <c r="D12" s="5" t="s">
        <v>591</v>
      </c>
      <c r="E12" s="74"/>
      <c r="F12" s="8"/>
      <c r="G12" s="8"/>
      <c r="H12" s="17"/>
      <c r="I12" s="8"/>
      <c r="J12" s="8"/>
      <c r="K12" s="10"/>
      <c r="L12" s="10"/>
      <c r="M12" s="8"/>
      <c r="N12" s="8"/>
      <c r="O12" s="8"/>
      <c r="P12" s="8"/>
      <c r="Q12" s="8"/>
    </row>
    <row r="13" spans="1:18">
      <c r="A13" s="17"/>
      <c r="B13" s="1"/>
      <c r="C13" s="72"/>
      <c r="D13" s="71"/>
      <c r="E13" s="82"/>
      <c r="F13" s="80"/>
      <c r="G13" s="80"/>
      <c r="H13" s="81" t="s">
        <v>358</v>
      </c>
      <c r="I13" s="81"/>
      <c r="J13" s="80"/>
      <c r="K13" s="79"/>
      <c r="L13" s="8"/>
      <c r="M13" s="8"/>
      <c r="N13" s="8"/>
      <c r="O13" s="8"/>
      <c r="P13" s="8"/>
      <c r="Q13" s="8"/>
    </row>
    <row r="14" spans="1:18">
      <c r="A14" s="78"/>
      <c r="B14" s="77"/>
      <c r="C14" s="72"/>
      <c r="D14" s="71"/>
      <c r="E14" s="7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8" ht="14.25">
      <c r="A15" s="17"/>
      <c r="B15" s="1"/>
      <c r="C15" s="72"/>
      <c r="D15" s="74" t="s">
        <v>357</v>
      </c>
      <c r="E15" s="17"/>
      <c r="F15" s="8"/>
      <c r="G15" s="8"/>
      <c r="H15" s="8"/>
      <c r="I15" s="74"/>
      <c r="J15" s="74"/>
      <c r="K15" s="8"/>
      <c r="L15" s="8"/>
      <c r="M15" s="8"/>
      <c r="N15" s="8"/>
      <c r="O15" s="8"/>
      <c r="P15" s="8"/>
      <c r="Q15" s="8"/>
      <c r="R15" s="75"/>
    </row>
    <row r="16" spans="1:18">
      <c r="A16" s="17"/>
      <c r="B16" s="1"/>
      <c r="C16" s="72"/>
      <c r="D16" s="74" t="s">
        <v>356</v>
      </c>
      <c r="E16" s="17"/>
      <c r="F16" s="8"/>
      <c r="G16" s="8"/>
      <c r="H16" s="8"/>
      <c r="I16" s="74"/>
      <c r="J16" s="149" t="s">
        <v>590</v>
      </c>
      <c r="K16" s="150"/>
      <c r="L16" s="2" t="s">
        <v>352</v>
      </c>
      <c r="M16" s="8"/>
      <c r="N16" s="8"/>
      <c r="O16" s="8"/>
      <c r="P16" s="8"/>
      <c r="Q16" s="8"/>
    </row>
    <row r="17" spans="1:17">
      <c r="A17" s="17"/>
      <c r="B17" s="1"/>
      <c r="C17" s="72"/>
      <c r="D17" s="74" t="s">
        <v>354</v>
      </c>
      <c r="E17" s="17"/>
      <c r="F17" s="8"/>
      <c r="G17" s="8"/>
      <c r="H17" s="8"/>
      <c r="I17" s="74"/>
      <c r="J17" s="149" t="s">
        <v>589</v>
      </c>
      <c r="K17" s="150"/>
      <c r="L17" s="2" t="s">
        <v>352</v>
      </c>
      <c r="M17" s="8"/>
      <c r="N17" s="8"/>
      <c r="O17" s="8"/>
      <c r="P17" s="8"/>
      <c r="Q17" s="8"/>
    </row>
    <row r="18" spans="1:17" outlineLevel="1">
      <c r="A18" s="17"/>
      <c r="B18" s="1"/>
      <c r="C18" s="72"/>
      <c r="D18" s="74" t="s">
        <v>351</v>
      </c>
      <c r="E18" s="17"/>
      <c r="F18" s="8"/>
      <c r="G18" s="8"/>
      <c r="H18" s="8"/>
      <c r="I18" s="74"/>
      <c r="J18" s="149" t="s">
        <v>588</v>
      </c>
      <c r="K18" s="150"/>
      <c r="L18" s="2" t="s">
        <v>349</v>
      </c>
      <c r="M18" s="8"/>
      <c r="N18" s="8"/>
      <c r="O18" s="8"/>
      <c r="P18" s="8"/>
      <c r="Q18" s="8"/>
    </row>
    <row r="19" spans="1:17">
      <c r="A19" s="17"/>
      <c r="B19" s="1"/>
      <c r="C19" s="72"/>
      <c r="D19" s="73" t="s">
        <v>574</v>
      </c>
      <c r="E19" s="1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17"/>
      <c r="B20" s="1"/>
      <c r="C20" s="72"/>
      <c r="D20" s="71"/>
      <c r="E20" s="1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2" spans="1:17" ht="18" customHeight="1">
      <c r="A22" s="154" t="s">
        <v>11</v>
      </c>
      <c r="B22" s="156" t="s">
        <v>347</v>
      </c>
      <c r="C22" s="154" t="s">
        <v>346</v>
      </c>
      <c r="D22" s="154" t="s">
        <v>345</v>
      </c>
      <c r="E22" s="154" t="s">
        <v>344</v>
      </c>
      <c r="F22" s="154" t="s">
        <v>343</v>
      </c>
      <c r="G22" s="155"/>
      <c r="H22" s="155"/>
      <c r="I22" s="155"/>
      <c r="J22" s="154" t="s">
        <v>342</v>
      </c>
      <c r="K22" s="155"/>
      <c r="L22" s="155"/>
      <c r="M22" s="155"/>
      <c r="N22" s="154" t="s">
        <v>341</v>
      </c>
      <c r="O22" s="154" t="s">
        <v>340</v>
      </c>
      <c r="P22" s="154" t="s">
        <v>339</v>
      </c>
      <c r="Q22" s="154" t="s">
        <v>338</v>
      </c>
    </row>
    <row r="23" spans="1:17" ht="15.75" customHeight="1">
      <c r="A23" s="155"/>
      <c r="B23" s="157"/>
      <c r="C23" s="137"/>
      <c r="D23" s="154"/>
      <c r="E23" s="155"/>
      <c r="F23" s="154" t="s">
        <v>337</v>
      </c>
      <c r="G23" s="154" t="s">
        <v>336</v>
      </c>
      <c r="H23" s="155"/>
      <c r="I23" s="155"/>
      <c r="J23" s="154" t="s">
        <v>337</v>
      </c>
      <c r="K23" s="154" t="s">
        <v>336</v>
      </c>
      <c r="L23" s="155"/>
      <c r="M23" s="155"/>
      <c r="N23" s="154"/>
      <c r="O23" s="154"/>
      <c r="P23" s="154"/>
      <c r="Q23" s="154"/>
    </row>
    <row r="24" spans="1:17" ht="15.75" customHeight="1">
      <c r="A24" s="155"/>
      <c r="B24" s="157"/>
      <c r="C24" s="137"/>
      <c r="D24" s="154"/>
      <c r="E24" s="155"/>
      <c r="F24" s="155"/>
      <c r="G24" s="69" t="s">
        <v>335</v>
      </c>
      <c r="H24" s="69" t="s">
        <v>334</v>
      </c>
      <c r="I24" s="69" t="s">
        <v>333</v>
      </c>
      <c r="J24" s="155"/>
      <c r="K24" s="69" t="s">
        <v>335</v>
      </c>
      <c r="L24" s="69" t="s">
        <v>334</v>
      </c>
      <c r="M24" s="69" t="s">
        <v>333</v>
      </c>
      <c r="N24" s="154"/>
      <c r="O24" s="154"/>
      <c r="P24" s="154"/>
      <c r="Q24" s="154"/>
    </row>
    <row r="25" spans="1:17">
      <c r="A25" s="66">
        <v>1</v>
      </c>
      <c r="B25" s="70">
        <v>2</v>
      </c>
      <c r="C25" s="69">
        <v>3</v>
      </c>
      <c r="D25" s="69">
        <v>4</v>
      </c>
      <c r="E25" s="66">
        <v>5</v>
      </c>
      <c r="F25" s="68">
        <v>6</v>
      </c>
      <c r="G25" s="68">
        <v>7</v>
      </c>
      <c r="H25" s="68">
        <v>8</v>
      </c>
      <c r="I25" s="68">
        <v>9</v>
      </c>
      <c r="J25" s="68">
        <v>10</v>
      </c>
      <c r="K25" s="68">
        <v>11</v>
      </c>
      <c r="L25" s="68">
        <v>12</v>
      </c>
      <c r="M25" s="68">
        <v>13</v>
      </c>
      <c r="N25" s="68">
        <v>14</v>
      </c>
      <c r="O25" s="68">
        <v>15</v>
      </c>
      <c r="P25" s="68">
        <v>16</v>
      </c>
      <c r="Q25" s="68">
        <v>17</v>
      </c>
    </row>
    <row r="26" spans="1:17" ht="19.149999999999999" customHeight="1">
      <c r="A26" s="139" t="s">
        <v>435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17" ht="24">
      <c r="A27" s="66">
        <v>1</v>
      </c>
      <c r="B27" s="65" t="s">
        <v>513</v>
      </c>
      <c r="C27" s="64" t="s">
        <v>514</v>
      </c>
      <c r="D27" s="63" t="s">
        <v>515</v>
      </c>
      <c r="E27" s="62">
        <v>5.7</v>
      </c>
      <c r="F27" s="60">
        <v>9690.8700000000008</v>
      </c>
      <c r="G27" s="60">
        <v>1641.76</v>
      </c>
      <c r="H27" s="60">
        <v>788.06</v>
      </c>
      <c r="I27" s="60">
        <v>77.489999999999995</v>
      </c>
      <c r="J27" s="60">
        <v>55237.96</v>
      </c>
      <c r="K27" s="60">
        <v>9358.0300000000007</v>
      </c>
      <c r="L27" s="60">
        <v>4491.9399999999996</v>
      </c>
      <c r="M27" s="60">
        <v>441.69</v>
      </c>
      <c r="N27" s="60">
        <v>185.3</v>
      </c>
      <c r="O27" s="60">
        <v>1056.21</v>
      </c>
      <c r="P27" s="60">
        <v>5.74</v>
      </c>
      <c r="Q27" s="60">
        <v>32.72</v>
      </c>
    </row>
    <row r="28" spans="1:17" ht="36">
      <c r="A28" s="66">
        <v>1.3</v>
      </c>
      <c r="B28" s="65" t="s">
        <v>520</v>
      </c>
      <c r="C28" s="64" t="s">
        <v>521</v>
      </c>
      <c r="D28" s="63" t="s">
        <v>183</v>
      </c>
      <c r="E28" s="67">
        <v>-5.7569999999999997</v>
      </c>
      <c r="F28" s="60">
        <v>1601</v>
      </c>
      <c r="G28" s="60"/>
      <c r="H28" s="60"/>
      <c r="I28" s="60"/>
      <c r="J28" s="60">
        <v>-9216.9599999999991</v>
      </c>
      <c r="K28" s="60"/>
      <c r="L28" s="60"/>
      <c r="M28" s="60"/>
      <c r="N28" s="60"/>
      <c r="O28" s="60"/>
      <c r="P28" s="60"/>
      <c r="Q28" s="60"/>
    </row>
    <row r="29" spans="1:17" ht="36">
      <c r="A29" s="66">
        <v>1.2</v>
      </c>
      <c r="B29" s="65" t="s">
        <v>587</v>
      </c>
      <c r="C29" s="64" t="s">
        <v>586</v>
      </c>
      <c r="D29" s="63" t="s">
        <v>183</v>
      </c>
      <c r="E29" s="67">
        <v>-10.09</v>
      </c>
      <c r="F29" s="60">
        <v>558.33000000000004</v>
      </c>
      <c r="G29" s="60"/>
      <c r="H29" s="60"/>
      <c r="I29" s="60"/>
      <c r="J29" s="60">
        <v>-5633.55</v>
      </c>
      <c r="K29" s="60"/>
      <c r="L29" s="60"/>
      <c r="M29" s="60"/>
      <c r="N29" s="60"/>
      <c r="O29" s="60"/>
      <c r="P29" s="60"/>
      <c r="Q29" s="60"/>
    </row>
    <row r="30" spans="1:17" ht="36">
      <c r="A30" s="66">
        <v>1.1000000000000001</v>
      </c>
      <c r="B30" s="65" t="s">
        <v>518</v>
      </c>
      <c r="C30" s="64" t="s">
        <v>519</v>
      </c>
      <c r="D30" s="63" t="s">
        <v>183</v>
      </c>
      <c r="E30" s="67">
        <v>-14.76</v>
      </c>
      <c r="F30" s="60">
        <v>1242.2</v>
      </c>
      <c r="G30" s="60"/>
      <c r="H30" s="60"/>
      <c r="I30" s="60"/>
      <c r="J30" s="60">
        <v>-18334.87</v>
      </c>
      <c r="K30" s="60"/>
      <c r="L30" s="60"/>
      <c r="M30" s="60"/>
      <c r="N30" s="60"/>
      <c r="O30" s="60"/>
      <c r="P30" s="60"/>
      <c r="Q30" s="60"/>
    </row>
    <row r="31" spans="1:17" ht="36">
      <c r="A31" s="66">
        <v>2</v>
      </c>
      <c r="B31" s="65" t="s">
        <v>518</v>
      </c>
      <c r="C31" s="64" t="s">
        <v>519</v>
      </c>
      <c r="D31" s="63" t="s">
        <v>183</v>
      </c>
      <c r="E31" s="67">
        <v>-14.76</v>
      </c>
      <c r="F31" s="60">
        <v>1242.2</v>
      </c>
      <c r="G31" s="60"/>
      <c r="H31" s="60"/>
      <c r="I31" s="60"/>
      <c r="J31" s="60">
        <v>-18334.87</v>
      </c>
      <c r="K31" s="60"/>
      <c r="L31" s="60"/>
      <c r="M31" s="60"/>
      <c r="N31" s="60"/>
      <c r="O31" s="60"/>
      <c r="P31" s="60"/>
      <c r="Q31" s="60"/>
    </row>
    <row r="32" spans="1:17" ht="24">
      <c r="A32" s="66">
        <v>3</v>
      </c>
      <c r="B32" s="65" t="s">
        <v>163</v>
      </c>
      <c r="C32" s="64" t="s">
        <v>585</v>
      </c>
      <c r="D32" s="63" t="s">
        <v>183</v>
      </c>
      <c r="E32" s="67">
        <v>5.7569999999999997</v>
      </c>
      <c r="F32" s="60">
        <v>698.78</v>
      </c>
      <c r="G32" s="60"/>
      <c r="H32" s="60"/>
      <c r="I32" s="60"/>
      <c r="J32" s="60">
        <v>4022.88</v>
      </c>
      <c r="K32" s="60"/>
      <c r="L32" s="60"/>
      <c r="M32" s="60"/>
      <c r="N32" s="60"/>
      <c r="O32" s="60"/>
      <c r="P32" s="60"/>
      <c r="Q32" s="60"/>
    </row>
    <row r="33" spans="1:17" ht="24">
      <c r="A33" s="66">
        <v>4</v>
      </c>
      <c r="B33" s="65" t="s">
        <v>163</v>
      </c>
      <c r="C33" s="64" t="s">
        <v>522</v>
      </c>
      <c r="D33" s="63" t="s">
        <v>164</v>
      </c>
      <c r="E33" s="62">
        <v>661.2</v>
      </c>
      <c r="F33" s="60">
        <v>36.54</v>
      </c>
      <c r="G33" s="60"/>
      <c r="H33" s="60"/>
      <c r="I33" s="60"/>
      <c r="J33" s="60">
        <v>24160.25</v>
      </c>
      <c r="K33" s="60"/>
      <c r="L33" s="60"/>
      <c r="M33" s="60"/>
      <c r="N33" s="60"/>
      <c r="O33" s="60"/>
      <c r="P33" s="60"/>
      <c r="Q33" s="60"/>
    </row>
    <row r="34" spans="1:17" ht="24">
      <c r="A34" s="66">
        <v>5</v>
      </c>
      <c r="B34" s="65" t="s">
        <v>513</v>
      </c>
      <c r="C34" s="64" t="s">
        <v>514</v>
      </c>
      <c r="D34" s="63" t="s">
        <v>515</v>
      </c>
      <c r="E34" s="62">
        <v>6.46</v>
      </c>
      <c r="F34" s="60">
        <v>9690.8700000000008</v>
      </c>
      <c r="G34" s="60">
        <v>1641.76</v>
      </c>
      <c r="H34" s="60">
        <v>788.06</v>
      </c>
      <c r="I34" s="60">
        <v>77.489999999999995</v>
      </c>
      <c r="J34" s="60">
        <v>62603.02</v>
      </c>
      <c r="K34" s="60">
        <v>10605.77</v>
      </c>
      <c r="L34" s="60">
        <v>5090.87</v>
      </c>
      <c r="M34" s="60">
        <v>500.59</v>
      </c>
      <c r="N34" s="60">
        <v>185.3</v>
      </c>
      <c r="O34" s="60">
        <v>1197.04</v>
      </c>
      <c r="P34" s="60">
        <v>5.74</v>
      </c>
      <c r="Q34" s="60">
        <v>37.08</v>
      </c>
    </row>
    <row r="35" spans="1:17" ht="36">
      <c r="A35" s="66">
        <v>5.2</v>
      </c>
      <c r="B35" s="65" t="s">
        <v>520</v>
      </c>
      <c r="C35" s="64" t="s">
        <v>521</v>
      </c>
      <c r="D35" s="63" t="s">
        <v>183</v>
      </c>
      <c r="E35" s="67">
        <v>-6.5250000000000004</v>
      </c>
      <c r="F35" s="60">
        <v>1601</v>
      </c>
      <c r="G35" s="60"/>
      <c r="H35" s="60"/>
      <c r="I35" s="60"/>
      <c r="J35" s="60">
        <v>-10446.52</v>
      </c>
      <c r="K35" s="60"/>
      <c r="L35" s="60"/>
      <c r="M35" s="60"/>
      <c r="N35" s="60"/>
      <c r="O35" s="60"/>
      <c r="P35" s="60"/>
      <c r="Q35" s="60"/>
    </row>
    <row r="36" spans="1:17" ht="36">
      <c r="A36" s="66">
        <v>5.0999999999999996</v>
      </c>
      <c r="B36" s="65" t="s">
        <v>518</v>
      </c>
      <c r="C36" s="64" t="s">
        <v>519</v>
      </c>
      <c r="D36" s="63" t="s">
        <v>183</v>
      </c>
      <c r="E36" s="67">
        <v>-16.73</v>
      </c>
      <c r="F36" s="60">
        <v>1242.2</v>
      </c>
      <c r="G36" s="60"/>
      <c r="H36" s="60"/>
      <c r="I36" s="60"/>
      <c r="J36" s="60">
        <v>-20782.009999999998</v>
      </c>
      <c r="K36" s="60"/>
      <c r="L36" s="60"/>
      <c r="M36" s="60"/>
      <c r="N36" s="60"/>
      <c r="O36" s="60"/>
      <c r="P36" s="60"/>
      <c r="Q36" s="60"/>
    </row>
    <row r="37" spans="1:17" ht="36">
      <c r="A37" s="66">
        <v>6</v>
      </c>
      <c r="B37" s="65" t="s">
        <v>516</v>
      </c>
      <c r="C37" s="64" t="s">
        <v>517</v>
      </c>
      <c r="D37" s="63" t="s">
        <v>183</v>
      </c>
      <c r="E37" s="67">
        <v>-5.1680000000000001</v>
      </c>
      <c r="F37" s="60">
        <v>1155</v>
      </c>
      <c r="G37" s="60"/>
      <c r="H37" s="60"/>
      <c r="I37" s="60"/>
      <c r="J37" s="60">
        <v>-5969.04</v>
      </c>
      <c r="K37" s="60"/>
      <c r="L37" s="60"/>
      <c r="M37" s="60"/>
      <c r="N37" s="60"/>
      <c r="O37" s="60"/>
      <c r="P37" s="60"/>
      <c r="Q37" s="60"/>
    </row>
    <row r="38" spans="1:17" ht="24">
      <c r="A38" s="66">
        <v>7</v>
      </c>
      <c r="B38" s="65" t="s">
        <v>163</v>
      </c>
      <c r="C38" s="64" t="s">
        <v>523</v>
      </c>
      <c r="D38" s="63" t="s">
        <v>183</v>
      </c>
      <c r="E38" s="62">
        <v>28.422999999999998</v>
      </c>
      <c r="F38" s="60">
        <v>558.33000000000004</v>
      </c>
      <c r="G38" s="60"/>
      <c r="H38" s="60"/>
      <c r="I38" s="60"/>
      <c r="J38" s="60">
        <v>15869.41</v>
      </c>
      <c r="K38" s="60"/>
      <c r="L38" s="60"/>
      <c r="M38" s="60"/>
      <c r="N38" s="60"/>
      <c r="O38" s="60"/>
      <c r="P38" s="60"/>
      <c r="Q38" s="60"/>
    </row>
    <row r="39" spans="1:17" ht="24">
      <c r="A39" s="66">
        <v>7.1</v>
      </c>
      <c r="B39" s="65" t="s">
        <v>163</v>
      </c>
      <c r="C39" s="64" t="s">
        <v>584</v>
      </c>
      <c r="D39" s="63" t="s">
        <v>183</v>
      </c>
      <c r="E39" s="67">
        <v>6.5250000000000004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ht="24">
      <c r="A40" s="66">
        <v>8</v>
      </c>
      <c r="B40" s="65" t="s">
        <v>513</v>
      </c>
      <c r="C40" s="64" t="s">
        <v>514</v>
      </c>
      <c r="D40" s="63" t="s">
        <v>515</v>
      </c>
      <c r="E40" s="62">
        <v>8.74</v>
      </c>
      <c r="F40" s="60">
        <v>9690.8700000000008</v>
      </c>
      <c r="G40" s="60">
        <v>1641.76</v>
      </c>
      <c r="H40" s="60">
        <v>788.06</v>
      </c>
      <c r="I40" s="60">
        <v>77.489999999999995</v>
      </c>
      <c r="J40" s="60">
        <v>84698.2</v>
      </c>
      <c r="K40" s="60">
        <v>14348.98</v>
      </c>
      <c r="L40" s="60">
        <v>6887.64</v>
      </c>
      <c r="M40" s="60">
        <v>677.26</v>
      </c>
      <c r="N40" s="60">
        <v>185.3</v>
      </c>
      <c r="O40" s="60">
        <v>1619.52</v>
      </c>
      <c r="P40" s="60">
        <v>5.74</v>
      </c>
      <c r="Q40" s="60">
        <v>50.17</v>
      </c>
    </row>
    <row r="41" spans="1:17" ht="36">
      <c r="A41" s="66">
        <v>8.1999999999999993</v>
      </c>
      <c r="B41" s="65" t="s">
        <v>520</v>
      </c>
      <c r="C41" s="64" t="s">
        <v>521</v>
      </c>
      <c r="D41" s="63" t="s">
        <v>183</v>
      </c>
      <c r="E41" s="67">
        <v>-8.827</v>
      </c>
      <c r="F41" s="60">
        <v>1601</v>
      </c>
      <c r="G41" s="60"/>
      <c r="H41" s="60"/>
      <c r="I41" s="60"/>
      <c r="J41" s="60">
        <v>-14132.03</v>
      </c>
      <c r="K41" s="60"/>
      <c r="L41" s="60"/>
      <c r="M41" s="60"/>
      <c r="N41" s="60"/>
      <c r="O41" s="60"/>
      <c r="P41" s="60"/>
      <c r="Q41" s="60"/>
    </row>
    <row r="42" spans="1:17" ht="36">
      <c r="A42" s="66">
        <v>8.1</v>
      </c>
      <c r="B42" s="65" t="s">
        <v>518</v>
      </c>
      <c r="C42" s="64" t="s">
        <v>519</v>
      </c>
      <c r="D42" s="63" t="s">
        <v>183</v>
      </c>
      <c r="E42" s="67">
        <v>-22.64</v>
      </c>
      <c r="F42" s="60">
        <v>1242.2</v>
      </c>
      <c r="G42" s="60"/>
      <c r="H42" s="60"/>
      <c r="I42" s="60"/>
      <c r="J42" s="60">
        <v>-28123.41</v>
      </c>
      <c r="K42" s="60"/>
      <c r="L42" s="60"/>
      <c r="M42" s="60"/>
      <c r="N42" s="60"/>
      <c r="O42" s="60"/>
      <c r="P42" s="60"/>
      <c r="Q42" s="60"/>
    </row>
    <row r="43" spans="1:17" ht="36">
      <c r="A43" s="66">
        <v>9</v>
      </c>
      <c r="B43" s="65" t="s">
        <v>516</v>
      </c>
      <c r="C43" s="64" t="s">
        <v>517</v>
      </c>
      <c r="D43" s="63" t="s">
        <v>183</v>
      </c>
      <c r="E43" s="67">
        <v>-6.992</v>
      </c>
      <c r="F43" s="60">
        <v>1155</v>
      </c>
      <c r="G43" s="60"/>
      <c r="H43" s="60"/>
      <c r="I43" s="60"/>
      <c r="J43" s="60">
        <v>-8075.76</v>
      </c>
      <c r="K43" s="60"/>
      <c r="L43" s="60"/>
      <c r="M43" s="60"/>
      <c r="N43" s="60"/>
      <c r="O43" s="60"/>
      <c r="P43" s="60"/>
      <c r="Q43" s="60"/>
    </row>
    <row r="44" spans="1:17" ht="24">
      <c r="A44" s="66">
        <v>10</v>
      </c>
      <c r="B44" s="65" t="s">
        <v>163</v>
      </c>
      <c r="C44" s="64" t="s">
        <v>573</v>
      </c>
      <c r="D44" s="63" t="s">
        <v>183</v>
      </c>
      <c r="E44" s="62">
        <v>38.459000000000003</v>
      </c>
      <c r="F44" s="60">
        <v>558.33000000000004</v>
      </c>
      <c r="G44" s="60"/>
      <c r="H44" s="60"/>
      <c r="I44" s="60"/>
      <c r="J44" s="60">
        <v>21472.81</v>
      </c>
      <c r="K44" s="60"/>
      <c r="L44" s="60"/>
      <c r="M44" s="60"/>
      <c r="N44" s="60"/>
      <c r="O44" s="60"/>
      <c r="P44" s="60"/>
      <c r="Q44" s="60"/>
    </row>
    <row r="45" spans="1:17" ht="24">
      <c r="A45" s="66">
        <v>10.1</v>
      </c>
      <c r="B45" s="65" t="s">
        <v>583</v>
      </c>
      <c r="C45" s="64" t="s">
        <v>582</v>
      </c>
      <c r="D45" s="63" t="s">
        <v>572</v>
      </c>
      <c r="E45" s="62">
        <v>0.22800000000000001</v>
      </c>
      <c r="F45" s="60">
        <v>23064.2</v>
      </c>
      <c r="G45" s="60">
        <v>504.89</v>
      </c>
      <c r="H45" s="60">
        <v>268.89999999999998</v>
      </c>
      <c r="I45" s="60">
        <v>5.27</v>
      </c>
      <c r="J45" s="60">
        <v>5258.64</v>
      </c>
      <c r="K45" s="60">
        <v>115.11</v>
      </c>
      <c r="L45" s="60">
        <v>61.31</v>
      </c>
      <c r="M45" s="60">
        <v>1.2</v>
      </c>
      <c r="N45" s="60">
        <v>59.19</v>
      </c>
      <c r="O45" s="60">
        <v>13.5</v>
      </c>
      <c r="P45" s="60">
        <v>0.39</v>
      </c>
      <c r="Q45" s="60">
        <v>0.09</v>
      </c>
    </row>
    <row r="46" spans="1:17" ht="36">
      <c r="A46" s="66">
        <v>10.199999999999999</v>
      </c>
      <c r="B46" s="65" t="s">
        <v>520</v>
      </c>
      <c r="C46" s="64" t="s">
        <v>521</v>
      </c>
      <c r="D46" s="63" t="s">
        <v>183</v>
      </c>
      <c r="E46" s="67">
        <v>-0.74099999999999999</v>
      </c>
      <c r="F46" s="60">
        <v>1601</v>
      </c>
      <c r="G46" s="60"/>
      <c r="H46" s="60"/>
      <c r="I46" s="60"/>
      <c r="J46" s="60">
        <v>-1186.3399999999999</v>
      </c>
      <c r="K46" s="60"/>
      <c r="L46" s="60"/>
      <c r="M46" s="60"/>
      <c r="N46" s="60"/>
      <c r="O46" s="60"/>
      <c r="P46" s="60"/>
      <c r="Q46" s="60"/>
    </row>
    <row r="47" spans="1:17">
      <c r="A47" s="66">
        <v>10.3</v>
      </c>
      <c r="B47" s="65" t="s">
        <v>571</v>
      </c>
      <c r="C47" s="64" t="s">
        <v>570</v>
      </c>
      <c r="D47" s="63" t="s">
        <v>223</v>
      </c>
      <c r="E47" s="67">
        <v>-2.3939999999999999E-3</v>
      </c>
      <c r="F47" s="60">
        <v>15255</v>
      </c>
      <c r="G47" s="60"/>
      <c r="H47" s="60"/>
      <c r="I47" s="60"/>
      <c r="J47" s="60">
        <v>-36.520000000000003</v>
      </c>
      <c r="K47" s="60"/>
      <c r="L47" s="60"/>
      <c r="M47" s="60"/>
      <c r="N47" s="60"/>
      <c r="O47" s="60"/>
      <c r="P47" s="60"/>
      <c r="Q47" s="60"/>
    </row>
    <row r="48" spans="1:17">
      <c r="A48" s="66">
        <v>11</v>
      </c>
      <c r="B48" s="65" t="s">
        <v>581</v>
      </c>
      <c r="C48" s="64" t="s">
        <v>580</v>
      </c>
      <c r="D48" s="63" t="s">
        <v>164</v>
      </c>
      <c r="E48" s="67">
        <v>-22.8</v>
      </c>
      <c r="F48" s="60">
        <v>160</v>
      </c>
      <c r="G48" s="60"/>
      <c r="H48" s="60"/>
      <c r="I48" s="60"/>
      <c r="J48" s="60">
        <v>-3648</v>
      </c>
      <c r="K48" s="60"/>
      <c r="L48" s="60"/>
      <c r="M48" s="60"/>
      <c r="N48" s="60"/>
      <c r="O48" s="60"/>
      <c r="P48" s="60"/>
      <c r="Q48" s="60"/>
    </row>
    <row r="49" spans="1:17" ht="24">
      <c r="A49" s="66">
        <v>12.4</v>
      </c>
      <c r="B49" s="65" t="s">
        <v>579</v>
      </c>
      <c r="C49" s="64" t="s">
        <v>578</v>
      </c>
      <c r="D49" s="63" t="s">
        <v>577</v>
      </c>
      <c r="E49" s="62">
        <v>0.82079999999999997</v>
      </c>
      <c r="F49" s="60">
        <v>38081.72</v>
      </c>
      <c r="G49" s="60">
        <v>646.01</v>
      </c>
      <c r="H49" s="60">
        <v>2066.44</v>
      </c>
      <c r="I49" s="60">
        <v>233.69</v>
      </c>
      <c r="J49" s="60">
        <v>31257.48</v>
      </c>
      <c r="K49" s="60">
        <v>530.25</v>
      </c>
      <c r="L49" s="60">
        <v>1696.13</v>
      </c>
      <c r="M49" s="60">
        <v>191.81</v>
      </c>
      <c r="N49" s="60">
        <v>74.77</v>
      </c>
      <c r="O49" s="60">
        <v>61.37</v>
      </c>
      <c r="P49" s="60">
        <v>17.309999999999999</v>
      </c>
      <c r="Q49" s="60">
        <v>14.21</v>
      </c>
    </row>
    <row r="50" spans="1:17" ht="36">
      <c r="A50" s="66">
        <v>12.6</v>
      </c>
      <c r="B50" s="65" t="s">
        <v>520</v>
      </c>
      <c r="C50" s="64" t="s">
        <v>521</v>
      </c>
      <c r="D50" s="63" t="s">
        <v>183</v>
      </c>
      <c r="E50" s="67">
        <v>-2.085</v>
      </c>
      <c r="F50" s="60">
        <v>1601</v>
      </c>
      <c r="G50" s="60"/>
      <c r="H50" s="60"/>
      <c r="I50" s="60"/>
      <c r="J50" s="60">
        <v>-3338.08</v>
      </c>
      <c r="K50" s="60"/>
      <c r="L50" s="60"/>
      <c r="M50" s="60"/>
      <c r="N50" s="60"/>
      <c r="O50" s="60"/>
      <c r="P50" s="60"/>
      <c r="Q50" s="60"/>
    </row>
    <row r="51" spans="1:17">
      <c r="A51" s="66">
        <v>12.5</v>
      </c>
      <c r="B51" s="65" t="s">
        <v>571</v>
      </c>
      <c r="C51" s="64" t="s">
        <v>570</v>
      </c>
      <c r="D51" s="63" t="s">
        <v>223</v>
      </c>
      <c r="E51" s="67">
        <v>-3.1189999999999998E-3</v>
      </c>
      <c r="F51" s="60">
        <v>15255</v>
      </c>
      <c r="G51" s="60"/>
      <c r="H51" s="60"/>
      <c r="I51" s="60"/>
      <c r="J51" s="60">
        <v>-47.58</v>
      </c>
      <c r="K51" s="60"/>
      <c r="L51" s="60"/>
      <c r="M51" s="60"/>
      <c r="N51" s="60"/>
      <c r="O51" s="60"/>
      <c r="P51" s="60"/>
      <c r="Q51" s="60"/>
    </row>
    <row r="52" spans="1:17">
      <c r="A52" s="66">
        <v>13</v>
      </c>
      <c r="B52" s="65" t="s">
        <v>576</v>
      </c>
      <c r="C52" s="64" t="s">
        <v>575</v>
      </c>
      <c r="D52" s="63" t="s">
        <v>164</v>
      </c>
      <c r="E52" s="67">
        <v>-82.08</v>
      </c>
      <c r="F52" s="60">
        <v>309.60000000000002</v>
      </c>
      <c r="G52" s="60"/>
      <c r="H52" s="60"/>
      <c r="I52" s="60"/>
      <c r="J52" s="60">
        <v>-25411.97</v>
      </c>
      <c r="K52" s="60"/>
      <c r="L52" s="60"/>
      <c r="M52" s="60"/>
      <c r="N52" s="60"/>
      <c r="O52" s="60"/>
      <c r="P52" s="60"/>
      <c r="Q52" s="60"/>
    </row>
    <row r="53" spans="1:17" ht="24">
      <c r="A53" s="66">
        <v>14</v>
      </c>
      <c r="B53" s="65" t="s">
        <v>163</v>
      </c>
      <c r="C53" s="64" t="s">
        <v>569</v>
      </c>
      <c r="D53" s="63" t="s">
        <v>568</v>
      </c>
      <c r="E53" s="67">
        <v>12</v>
      </c>
      <c r="F53" s="60">
        <v>2081.4699999999998</v>
      </c>
      <c r="G53" s="60"/>
      <c r="H53" s="60"/>
      <c r="I53" s="60"/>
      <c r="J53" s="60">
        <v>24977.64</v>
      </c>
      <c r="K53" s="60"/>
      <c r="L53" s="60"/>
      <c r="M53" s="60"/>
      <c r="N53" s="60"/>
      <c r="O53" s="60"/>
      <c r="P53" s="60"/>
      <c r="Q53" s="60"/>
    </row>
    <row r="54" spans="1:17">
      <c r="A54" s="151" t="s">
        <v>96</v>
      </c>
      <c r="B54" s="152"/>
      <c r="C54" s="152"/>
      <c r="D54" s="152"/>
      <c r="E54" s="152"/>
      <c r="F54" s="152"/>
      <c r="G54" s="152"/>
      <c r="H54" s="152"/>
      <c r="I54" s="152"/>
      <c r="J54" s="61">
        <v>156840.78</v>
      </c>
      <c r="K54" s="61">
        <v>34958.14</v>
      </c>
      <c r="L54" s="61">
        <v>18227.89</v>
      </c>
      <c r="M54" s="61">
        <v>1812.55</v>
      </c>
      <c r="N54" s="60"/>
      <c r="O54" s="61">
        <v>3947.64</v>
      </c>
      <c r="P54" s="60"/>
      <c r="Q54" s="61">
        <v>134.27000000000001</v>
      </c>
    </row>
    <row r="55" spans="1:17">
      <c r="A55" s="151" t="s">
        <v>95</v>
      </c>
      <c r="B55" s="152"/>
      <c r="C55" s="152"/>
      <c r="D55" s="152"/>
      <c r="E55" s="152"/>
      <c r="F55" s="152"/>
      <c r="G55" s="152"/>
      <c r="H55" s="152"/>
      <c r="I55" s="152"/>
      <c r="J55" s="61">
        <v>43389.41</v>
      </c>
      <c r="K55" s="60"/>
      <c r="L55" s="60"/>
      <c r="M55" s="60"/>
      <c r="N55" s="60"/>
      <c r="O55" s="60"/>
      <c r="P55" s="60"/>
      <c r="Q55" s="60"/>
    </row>
    <row r="56" spans="1:17">
      <c r="A56" s="151" t="s">
        <v>94</v>
      </c>
      <c r="B56" s="152"/>
      <c r="C56" s="152"/>
      <c r="D56" s="152"/>
      <c r="E56" s="152"/>
      <c r="F56" s="152"/>
      <c r="G56" s="152"/>
      <c r="H56" s="152"/>
      <c r="I56" s="152"/>
      <c r="J56" s="61">
        <v>23165.53</v>
      </c>
      <c r="K56" s="60"/>
      <c r="L56" s="60"/>
      <c r="M56" s="60"/>
      <c r="N56" s="60"/>
      <c r="O56" s="60"/>
      <c r="P56" s="60"/>
      <c r="Q56" s="60"/>
    </row>
    <row r="57" spans="1:17">
      <c r="A57" s="153" t="s">
        <v>75</v>
      </c>
      <c r="B57" s="152"/>
      <c r="C57" s="152"/>
      <c r="D57" s="152"/>
      <c r="E57" s="152"/>
      <c r="F57" s="152"/>
      <c r="G57" s="152"/>
      <c r="H57" s="152"/>
      <c r="I57" s="152"/>
      <c r="J57" s="132">
        <v>223395.72</v>
      </c>
      <c r="K57" s="60"/>
      <c r="L57" s="60"/>
      <c r="M57" s="60"/>
      <c r="N57" s="60"/>
      <c r="O57" s="59">
        <v>3947.64</v>
      </c>
      <c r="P57" s="60"/>
      <c r="Q57" s="59">
        <v>134.27000000000001</v>
      </c>
    </row>
    <row r="58" spans="1:17"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7"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>
      <c r="A61" s="146" t="s">
        <v>74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</row>
    <row r="62" spans="1:17">
      <c r="A62" s="148" t="s">
        <v>72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</row>
    <row r="63" spans="1:17"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>
      <c r="A64" s="146" t="s">
        <v>73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</row>
    <row r="65" spans="1:17">
      <c r="A65" s="148" t="s">
        <v>72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</row>
    <row r="66" spans="1:17"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>
      <c r="A69" s="146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</row>
    <row r="70" spans="1:17">
      <c r="A70" s="148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 spans="1:17"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1:17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 spans="1:17"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1:17"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7"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1:17"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</row>
    <row r="77" spans="1:17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 spans="1:17">
      <c r="A78" s="148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1:17"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1:17">
      <c r="A80" s="146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 spans="1:17"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</row>
    <row r="82" spans="1:17"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</row>
    <row r="83" spans="1:17"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1:17"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1:17">
      <c r="A85" s="146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 spans="1:17">
      <c r="A86" s="148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</row>
    <row r="87" spans="1:17"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1:17">
      <c r="A88" s="146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</row>
    <row r="89" spans="1:17"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1:17"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1:17">
      <c r="A91" s="146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</row>
    <row r="92" spans="1:17">
      <c r="A92" s="148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</row>
    <row r="93" spans="1:17"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</row>
    <row r="94" spans="1:17">
      <c r="A94" s="146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</row>
    <row r="95" spans="1:17">
      <c r="A95" s="148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</row>
    <row r="96" spans="1:17"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</row>
    <row r="97" spans="1:17"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</row>
    <row r="98" spans="1:17"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</row>
    <row r="99" spans="1:17"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</row>
    <row r="100" spans="1:17"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1:17"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1:17"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</row>
    <row r="103" spans="1:17"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</row>
    <row r="104" spans="1:17">
      <c r="A104"/>
      <c r="B104"/>
      <c r="C104"/>
      <c r="D104"/>
      <c r="E104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</row>
    <row r="105" spans="1:17">
      <c r="A105"/>
      <c r="B105"/>
      <c r="C105"/>
      <c r="D105"/>
      <c r="E105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</row>
    <row r="106" spans="1:17">
      <c r="A106"/>
      <c r="B106"/>
      <c r="C106"/>
      <c r="D106"/>
      <c r="E106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1:17">
      <c r="A107"/>
      <c r="B107"/>
      <c r="C107"/>
      <c r="D107"/>
      <c r="E107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</row>
    <row r="108" spans="1:17">
      <c r="A108"/>
      <c r="B108"/>
      <c r="C108"/>
      <c r="D108"/>
      <c r="E10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</row>
    <row r="109" spans="1:17">
      <c r="A109"/>
      <c r="B109"/>
      <c r="C109"/>
      <c r="D109"/>
      <c r="E109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</row>
    <row r="110" spans="1:17">
      <c r="A110"/>
      <c r="B110"/>
      <c r="C110"/>
      <c r="D110"/>
      <c r="E110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</row>
    <row r="111" spans="1:17">
      <c r="A111"/>
      <c r="B111"/>
      <c r="C111"/>
      <c r="D111"/>
      <c r="E111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1:17">
      <c r="A112"/>
      <c r="B112"/>
      <c r="C112"/>
      <c r="D112"/>
      <c r="E112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</row>
    <row r="113" spans="1:17">
      <c r="A113"/>
      <c r="B113"/>
      <c r="C113"/>
      <c r="D113"/>
      <c r="E11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</row>
    <row r="114" spans="1:17">
      <c r="A114"/>
      <c r="B114"/>
      <c r="C114"/>
      <c r="D114"/>
      <c r="E114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1:17">
      <c r="A115"/>
      <c r="B115"/>
      <c r="C115"/>
      <c r="D115"/>
      <c r="E115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1:17">
      <c r="A116"/>
      <c r="B116"/>
      <c r="C116"/>
      <c r="D116"/>
      <c r="E116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</row>
    <row r="117" spans="1:17">
      <c r="A117"/>
      <c r="B117"/>
      <c r="C117"/>
      <c r="D117"/>
      <c r="E117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</row>
    <row r="118" spans="1:17">
      <c r="A118"/>
      <c r="B118"/>
      <c r="C118"/>
      <c r="D118"/>
      <c r="E11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</row>
    <row r="119" spans="1:17">
      <c r="A119"/>
      <c r="B119"/>
      <c r="C119"/>
      <c r="D119"/>
      <c r="E119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</row>
    <row r="120" spans="1:17">
      <c r="A120"/>
      <c r="B120"/>
      <c r="C120"/>
      <c r="D120"/>
      <c r="E120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1:17">
      <c r="A121"/>
      <c r="B121"/>
      <c r="C121"/>
      <c r="D121"/>
      <c r="E121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</row>
    <row r="122" spans="1:17">
      <c r="A122"/>
      <c r="B122"/>
      <c r="C122"/>
      <c r="D122"/>
      <c r="E122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1:17">
      <c r="A123"/>
      <c r="B123"/>
      <c r="C123"/>
      <c r="D123"/>
      <c r="E123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1:17">
      <c r="A124"/>
      <c r="B124"/>
      <c r="C124"/>
      <c r="D124"/>
      <c r="E124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</row>
    <row r="125" spans="1:17">
      <c r="A125"/>
      <c r="B125"/>
      <c r="C125"/>
      <c r="D125"/>
      <c r="E125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</row>
    <row r="126" spans="1:17">
      <c r="A126"/>
      <c r="B126"/>
      <c r="C126"/>
      <c r="D126"/>
      <c r="E126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</row>
    <row r="127" spans="1:17">
      <c r="A127"/>
      <c r="B127"/>
      <c r="C127"/>
      <c r="D127"/>
      <c r="E127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</row>
    <row r="128" spans="1:17">
      <c r="A128"/>
      <c r="B128"/>
      <c r="C128"/>
      <c r="D128"/>
      <c r="E12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</row>
    <row r="129" spans="1:17">
      <c r="A129"/>
      <c r="B129"/>
      <c r="C129"/>
      <c r="D129"/>
      <c r="E129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</row>
    <row r="130" spans="1:17">
      <c r="A130"/>
      <c r="B130"/>
      <c r="C130"/>
      <c r="D130"/>
      <c r="E130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</row>
    <row r="131" spans="1:17">
      <c r="A131"/>
      <c r="B131"/>
      <c r="C131"/>
      <c r="D131"/>
      <c r="E131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</row>
    <row r="132" spans="1:17">
      <c r="A132"/>
      <c r="B132"/>
      <c r="C132"/>
      <c r="D132"/>
      <c r="E132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</row>
    <row r="133" spans="1:17">
      <c r="A133"/>
      <c r="B133"/>
      <c r="C133"/>
      <c r="D133"/>
      <c r="E133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</row>
    <row r="134" spans="1:17">
      <c r="A134"/>
      <c r="B134"/>
      <c r="C134"/>
      <c r="D134"/>
      <c r="E134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</row>
    <row r="135" spans="1:17">
      <c r="A135"/>
      <c r="B135"/>
      <c r="C135"/>
      <c r="D135"/>
      <c r="E135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</row>
    <row r="136" spans="1:17">
      <c r="A136"/>
      <c r="B136"/>
      <c r="C136"/>
      <c r="D136"/>
      <c r="E136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</row>
    <row r="137" spans="1:17">
      <c r="A137"/>
      <c r="B137"/>
      <c r="C137"/>
      <c r="D137"/>
      <c r="E137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</row>
    <row r="138" spans="1:17">
      <c r="A138"/>
      <c r="B138"/>
      <c r="C138"/>
      <c r="D138"/>
      <c r="E13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</row>
    <row r="139" spans="1:17">
      <c r="A139"/>
      <c r="B139"/>
      <c r="C139"/>
      <c r="D139"/>
      <c r="E139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</row>
    <row r="140" spans="1:17">
      <c r="A140"/>
      <c r="B140"/>
      <c r="C140"/>
      <c r="D140"/>
      <c r="E140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</row>
    <row r="141" spans="1:17">
      <c r="A141"/>
      <c r="B141"/>
      <c r="C141"/>
      <c r="D141"/>
      <c r="E141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</row>
    <row r="142" spans="1:17">
      <c r="A142"/>
      <c r="B142"/>
      <c r="C142"/>
      <c r="D142"/>
      <c r="E142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</row>
    <row r="143" spans="1:17">
      <c r="A143"/>
      <c r="B143"/>
      <c r="C143"/>
      <c r="D143"/>
      <c r="E143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</row>
    <row r="144" spans="1:17">
      <c r="A144"/>
      <c r="B144"/>
      <c r="C144"/>
      <c r="D144"/>
      <c r="E144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</row>
    <row r="145" spans="1:17">
      <c r="A145"/>
      <c r="B145"/>
      <c r="C145"/>
      <c r="D145"/>
      <c r="E145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</row>
    <row r="146" spans="1:17">
      <c r="A146"/>
      <c r="B146"/>
      <c r="C146"/>
      <c r="D146"/>
      <c r="E146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</row>
    <row r="147" spans="1:17">
      <c r="A147"/>
      <c r="B147"/>
      <c r="C147"/>
      <c r="D147"/>
      <c r="E147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</row>
    <row r="148" spans="1:17">
      <c r="A148"/>
      <c r="B148"/>
      <c r="C148"/>
      <c r="D148"/>
      <c r="E14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</row>
    <row r="149" spans="1:17">
      <c r="A149"/>
      <c r="B149"/>
      <c r="C149"/>
      <c r="D149"/>
      <c r="E149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</row>
    <row r="150" spans="1:17">
      <c r="A150"/>
      <c r="B150"/>
      <c r="C150"/>
      <c r="D150"/>
      <c r="E150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</row>
    <row r="151" spans="1:17">
      <c r="A151"/>
      <c r="B151"/>
      <c r="C151"/>
      <c r="D151"/>
      <c r="E151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</row>
    <row r="152" spans="1:17">
      <c r="A152"/>
      <c r="B152"/>
      <c r="C152"/>
      <c r="D152"/>
      <c r="E152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</row>
    <row r="153" spans="1:17">
      <c r="A153"/>
      <c r="B153"/>
      <c r="C153"/>
      <c r="D153"/>
      <c r="E153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</row>
    <row r="154" spans="1:17">
      <c r="A154"/>
      <c r="B154"/>
      <c r="C154"/>
      <c r="D154"/>
      <c r="E154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</row>
    <row r="155" spans="1:17">
      <c r="A155"/>
      <c r="B155"/>
      <c r="C155"/>
      <c r="D155"/>
      <c r="E155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</row>
    <row r="156" spans="1:17">
      <c r="A156"/>
      <c r="B156"/>
      <c r="C156"/>
      <c r="D156"/>
      <c r="E156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</row>
    <row r="157" spans="1:17">
      <c r="A157"/>
      <c r="B157"/>
      <c r="C157"/>
      <c r="D157"/>
      <c r="E157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</row>
    <row r="158" spans="1:17">
      <c r="A158"/>
      <c r="B158"/>
      <c r="C158"/>
      <c r="D158"/>
      <c r="E1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</row>
    <row r="159" spans="1:17">
      <c r="A159"/>
      <c r="B159"/>
      <c r="C159"/>
      <c r="D159"/>
      <c r="E159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</row>
    <row r="160" spans="1:17">
      <c r="A160"/>
      <c r="B160"/>
      <c r="C160"/>
      <c r="D160"/>
      <c r="E160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1:17">
      <c r="A161"/>
      <c r="B161"/>
      <c r="C161"/>
      <c r="D161"/>
      <c r="E161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</row>
    <row r="162" spans="1:17">
      <c r="A162"/>
      <c r="B162"/>
      <c r="C162"/>
      <c r="D162"/>
      <c r="E162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</row>
    <row r="163" spans="1:17">
      <c r="A163"/>
      <c r="B163"/>
      <c r="C163"/>
      <c r="D163"/>
      <c r="E163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</row>
    <row r="164" spans="1:17">
      <c r="A164"/>
      <c r="B164"/>
      <c r="C164"/>
      <c r="D164"/>
      <c r="E164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</row>
    <row r="165" spans="1:17">
      <c r="A165"/>
      <c r="B165"/>
      <c r="C165"/>
      <c r="D165"/>
      <c r="E165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</row>
    <row r="166" spans="1:17">
      <c r="A166"/>
      <c r="B166"/>
      <c r="C166"/>
      <c r="D166"/>
      <c r="E166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</row>
    <row r="167" spans="1:17">
      <c r="A167"/>
      <c r="B167"/>
      <c r="C167"/>
      <c r="D167"/>
      <c r="E167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</row>
    <row r="168" spans="1:17">
      <c r="A168"/>
      <c r="B168"/>
      <c r="C168"/>
      <c r="D168"/>
      <c r="E16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</row>
    <row r="169" spans="1:17">
      <c r="A169"/>
      <c r="B169"/>
      <c r="C169"/>
      <c r="D169"/>
      <c r="E169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</row>
    <row r="170" spans="1:17">
      <c r="A170"/>
      <c r="B170"/>
      <c r="C170"/>
      <c r="D170"/>
      <c r="E170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</row>
    <row r="171" spans="1:17">
      <c r="A171"/>
      <c r="B171"/>
      <c r="C171"/>
      <c r="D171"/>
      <c r="E171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</row>
    <row r="172" spans="1:17">
      <c r="A172"/>
      <c r="B172"/>
      <c r="C172"/>
      <c r="D172"/>
      <c r="E172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</row>
    <row r="173" spans="1:17">
      <c r="A173"/>
      <c r="B173"/>
      <c r="C173"/>
      <c r="D173"/>
      <c r="E173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</row>
    <row r="174" spans="1:17">
      <c r="A174"/>
      <c r="B174"/>
      <c r="C174"/>
      <c r="D174"/>
      <c r="E174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</row>
    <row r="175" spans="1:17">
      <c r="A175"/>
      <c r="B175"/>
      <c r="C175"/>
      <c r="D175"/>
      <c r="E175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</row>
    <row r="176" spans="1:17">
      <c r="A176"/>
      <c r="B176"/>
      <c r="C176"/>
      <c r="D176"/>
      <c r="E176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</row>
    <row r="177" spans="1:17">
      <c r="A177"/>
      <c r="B177"/>
      <c r="C177"/>
      <c r="D177"/>
      <c r="E177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</row>
    <row r="178" spans="1:17">
      <c r="A178"/>
      <c r="B178"/>
      <c r="C178"/>
      <c r="D178"/>
      <c r="E17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</row>
    <row r="179" spans="1:17">
      <c r="A179"/>
      <c r="B179"/>
      <c r="C179"/>
      <c r="D179"/>
      <c r="E179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</row>
    <row r="180" spans="1:17">
      <c r="A180"/>
      <c r="B180"/>
      <c r="C180"/>
      <c r="D180"/>
      <c r="E180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</row>
    <row r="181" spans="1:17">
      <c r="A181"/>
      <c r="B181"/>
      <c r="C181"/>
      <c r="D181"/>
      <c r="E181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</row>
    <row r="182" spans="1:17">
      <c r="A182"/>
      <c r="B182"/>
      <c r="C182"/>
      <c r="D182"/>
      <c r="E182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</row>
    <row r="183" spans="1:17">
      <c r="A183"/>
      <c r="B183"/>
      <c r="C183"/>
      <c r="D183"/>
      <c r="E183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</row>
    <row r="184" spans="1:17">
      <c r="A184"/>
      <c r="B184"/>
      <c r="C184"/>
      <c r="D184"/>
      <c r="E184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</row>
    <row r="185" spans="1:17">
      <c r="A185"/>
      <c r="B185"/>
      <c r="C185"/>
      <c r="D185"/>
      <c r="E185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</row>
    <row r="186" spans="1:17">
      <c r="A186"/>
      <c r="B186"/>
      <c r="C186"/>
      <c r="D186"/>
      <c r="E186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</row>
    <row r="187" spans="1:17">
      <c r="A187"/>
      <c r="B187"/>
      <c r="C187"/>
      <c r="D187"/>
      <c r="E187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</row>
    <row r="188" spans="1:17">
      <c r="A188"/>
      <c r="B188"/>
      <c r="C188"/>
      <c r="D188"/>
      <c r="E18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</row>
    <row r="189" spans="1:17">
      <c r="A189"/>
      <c r="B189"/>
      <c r="C189"/>
      <c r="D189"/>
      <c r="E189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</row>
    <row r="190" spans="1:17">
      <c r="A190"/>
      <c r="B190"/>
      <c r="C190"/>
      <c r="D190"/>
      <c r="E190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</row>
    <row r="191" spans="1:17">
      <c r="A191"/>
      <c r="B191"/>
      <c r="C191"/>
      <c r="D191"/>
      <c r="E191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</row>
    <row r="192" spans="1:17">
      <c r="A192"/>
      <c r="B192"/>
      <c r="C192"/>
      <c r="D192"/>
      <c r="E192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</row>
    <row r="193" spans="1:17">
      <c r="A193"/>
      <c r="B193"/>
      <c r="C193"/>
      <c r="D193"/>
      <c r="E193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</row>
    <row r="194" spans="1:17">
      <c r="A194"/>
      <c r="B194"/>
      <c r="C194"/>
      <c r="D194"/>
      <c r="E194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</row>
    <row r="195" spans="1:17">
      <c r="A195"/>
      <c r="B195"/>
      <c r="C195"/>
      <c r="D195"/>
      <c r="E195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</row>
    <row r="196" spans="1:17">
      <c r="A196"/>
      <c r="B196"/>
      <c r="C196"/>
      <c r="D196"/>
      <c r="E196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</row>
    <row r="197" spans="1:17">
      <c r="A197"/>
      <c r="B197"/>
      <c r="C197"/>
      <c r="D197"/>
      <c r="E197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</row>
    <row r="198" spans="1:17">
      <c r="A198"/>
      <c r="B198"/>
      <c r="C198"/>
      <c r="D198"/>
      <c r="E19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</row>
    <row r="199" spans="1:17">
      <c r="A199"/>
      <c r="B199"/>
      <c r="C199"/>
      <c r="D199"/>
      <c r="E199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</row>
    <row r="200" spans="1:17">
      <c r="A200"/>
      <c r="B200"/>
      <c r="C200"/>
      <c r="D200"/>
      <c r="E200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</row>
    <row r="201" spans="1:17">
      <c r="A201"/>
      <c r="B201"/>
      <c r="C201"/>
      <c r="D201"/>
      <c r="E201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</row>
    <row r="202" spans="1:17">
      <c r="A202"/>
      <c r="B202"/>
      <c r="C202"/>
      <c r="D202"/>
      <c r="E202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</row>
    <row r="203" spans="1:17">
      <c r="A203"/>
      <c r="B203"/>
      <c r="C203"/>
      <c r="D203"/>
      <c r="E203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</row>
    <row r="204" spans="1:17">
      <c r="A204"/>
      <c r="B204"/>
      <c r="C204"/>
      <c r="D204"/>
      <c r="E204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</row>
    <row r="205" spans="1:17">
      <c r="A205"/>
      <c r="B205"/>
      <c r="C205"/>
      <c r="D205"/>
      <c r="E205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</row>
    <row r="206" spans="1:17">
      <c r="A206"/>
      <c r="B206"/>
      <c r="C206"/>
      <c r="D206"/>
      <c r="E206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</row>
    <row r="207" spans="1:17">
      <c r="A207"/>
      <c r="B207"/>
      <c r="C207"/>
      <c r="D207"/>
      <c r="E207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</row>
    <row r="208" spans="1:17">
      <c r="A208"/>
      <c r="B208"/>
      <c r="C208"/>
      <c r="D208"/>
      <c r="E20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</row>
    <row r="209" spans="1:17">
      <c r="A209"/>
      <c r="B209"/>
      <c r="C209"/>
      <c r="D209"/>
      <c r="E209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</row>
    <row r="210" spans="1:17">
      <c r="A210"/>
      <c r="B210"/>
      <c r="C210"/>
      <c r="D210"/>
      <c r="E210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</row>
    <row r="211" spans="1:17">
      <c r="A211"/>
      <c r="B211"/>
      <c r="C211"/>
      <c r="D211"/>
      <c r="E211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</row>
    <row r="212" spans="1:17">
      <c r="A212"/>
      <c r="B212"/>
      <c r="C212"/>
      <c r="D212"/>
      <c r="E212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</row>
    <row r="213" spans="1:17">
      <c r="A213"/>
      <c r="B213"/>
      <c r="C213"/>
      <c r="D213"/>
      <c r="E213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</row>
    <row r="214" spans="1:17">
      <c r="A214"/>
      <c r="B214"/>
      <c r="C214"/>
      <c r="D214"/>
      <c r="E214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</row>
    <row r="215" spans="1:17">
      <c r="A215"/>
      <c r="B215"/>
      <c r="C215"/>
      <c r="D215"/>
      <c r="E215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1:17">
      <c r="A216"/>
      <c r="B216"/>
      <c r="C216"/>
      <c r="D216"/>
      <c r="E216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</row>
    <row r="217" spans="1:17">
      <c r="A217"/>
      <c r="B217"/>
      <c r="C217"/>
      <c r="D217"/>
      <c r="E217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</row>
    <row r="218" spans="1:17">
      <c r="A218"/>
      <c r="B218"/>
      <c r="C218"/>
      <c r="D218"/>
      <c r="E21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</row>
    <row r="219" spans="1:17">
      <c r="A219"/>
      <c r="B219"/>
      <c r="C219"/>
      <c r="D219"/>
      <c r="E219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</row>
    <row r="220" spans="1:17">
      <c r="A220"/>
      <c r="B220"/>
      <c r="C220"/>
      <c r="D220"/>
      <c r="E220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</row>
    <row r="221" spans="1:17">
      <c r="A221"/>
      <c r="B221"/>
      <c r="C221"/>
      <c r="D221"/>
      <c r="E221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</row>
    <row r="222" spans="1:17">
      <c r="A222"/>
      <c r="B222"/>
      <c r="C222"/>
      <c r="D222"/>
      <c r="E222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1:17">
      <c r="A223"/>
      <c r="B223"/>
      <c r="C223"/>
      <c r="D223"/>
      <c r="E223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17">
      <c r="A224"/>
      <c r="B224"/>
      <c r="C224"/>
      <c r="D224"/>
      <c r="E224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1:17">
      <c r="A225"/>
      <c r="B225"/>
      <c r="C225"/>
      <c r="D225"/>
      <c r="E225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</row>
    <row r="226" spans="1:17">
      <c r="A226"/>
      <c r="B226"/>
      <c r="C226"/>
      <c r="D226"/>
      <c r="E226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</row>
    <row r="227" spans="1:17">
      <c r="A227"/>
      <c r="B227"/>
      <c r="C227"/>
      <c r="D227"/>
      <c r="E227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1:17">
      <c r="A228"/>
      <c r="B228"/>
      <c r="C228"/>
      <c r="D228"/>
      <c r="E22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</row>
    <row r="229" spans="1:17">
      <c r="A229"/>
      <c r="B229"/>
      <c r="C229"/>
      <c r="D229"/>
      <c r="E229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1:17">
      <c r="A230"/>
      <c r="B230"/>
      <c r="C230"/>
      <c r="D230"/>
      <c r="E230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>
      <c r="A231"/>
      <c r="B231"/>
      <c r="C231"/>
      <c r="D231"/>
      <c r="E231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>
      <c r="A232"/>
      <c r="B232"/>
      <c r="C232"/>
      <c r="D232"/>
      <c r="E232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1:17">
      <c r="A233"/>
      <c r="B233"/>
      <c r="C233"/>
      <c r="D233"/>
      <c r="E233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</row>
    <row r="234" spans="1:17">
      <c r="A234"/>
      <c r="B234"/>
      <c r="C234"/>
      <c r="D234"/>
      <c r="E234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</row>
    <row r="235" spans="1:17">
      <c r="A235"/>
      <c r="B235"/>
      <c r="C235"/>
      <c r="D235"/>
      <c r="E235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>
      <c r="A236"/>
      <c r="B236"/>
      <c r="C236"/>
      <c r="D236"/>
      <c r="E236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1:17">
      <c r="A237"/>
      <c r="B237"/>
      <c r="C237"/>
      <c r="D237"/>
      <c r="E237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>
      <c r="A238"/>
      <c r="B238"/>
      <c r="C238"/>
      <c r="D238"/>
      <c r="E23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>
      <c r="A239"/>
      <c r="B239"/>
      <c r="C239"/>
      <c r="D239"/>
      <c r="E239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>
      <c r="A240"/>
      <c r="B240"/>
      <c r="C240"/>
      <c r="D240"/>
      <c r="E240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1:17">
      <c r="A241"/>
      <c r="B241"/>
      <c r="C241"/>
      <c r="D241"/>
      <c r="E241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</row>
    <row r="242" spans="1:17">
      <c r="A242"/>
      <c r="B242"/>
      <c r="C242"/>
      <c r="D242"/>
      <c r="E242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1:17">
      <c r="A243"/>
      <c r="B243"/>
      <c r="C243"/>
      <c r="D243"/>
      <c r="E243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1:17">
      <c r="A244"/>
      <c r="B244"/>
      <c r="C244"/>
      <c r="D244"/>
      <c r="E244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</row>
    <row r="245" spans="1:17">
      <c r="A245"/>
      <c r="B245"/>
      <c r="C245"/>
      <c r="D245"/>
      <c r="E245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>
      <c r="A246"/>
      <c r="B246"/>
      <c r="C246"/>
      <c r="D246"/>
      <c r="E246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>
      <c r="A247"/>
      <c r="B247"/>
      <c r="C247"/>
      <c r="D247"/>
      <c r="E247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</row>
    <row r="248" spans="1:17">
      <c r="A248"/>
      <c r="B248"/>
      <c r="C248"/>
      <c r="D248"/>
      <c r="E24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1:17">
      <c r="A249"/>
      <c r="B249"/>
      <c r="C249"/>
      <c r="D249"/>
      <c r="E249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>
      <c r="A250"/>
      <c r="B250"/>
      <c r="C250"/>
      <c r="D250"/>
      <c r="E250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</row>
    <row r="251" spans="1:17">
      <c r="A251"/>
      <c r="B251"/>
      <c r="C251"/>
      <c r="D251"/>
      <c r="E251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1:17">
      <c r="A252"/>
      <c r="B252"/>
      <c r="C252"/>
      <c r="D252"/>
      <c r="E252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>
      <c r="A253"/>
      <c r="B253"/>
      <c r="C253"/>
      <c r="D253"/>
      <c r="E253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>
      <c r="A254"/>
      <c r="B254"/>
      <c r="C254"/>
      <c r="D254"/>
      <c r="E254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>
      <c r="A255"/>
      <c r="B255"/>
      <c r="C255"/>
      <c r="D255"/>
      <c r="E255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>
      <c r="A256"/>
      <c r="B256"/>
      <c r="C256"/>
      <c r="D256"/>
      <c r="E256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1:17">
      <c r="A257"/>
      <c r="B257"/>
      <c r="C257"/>
      <c r="D257"/>
      <c r="E257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1:17">
      <c r="A258"/>
      <c r="B258"/>
      <c r="C258"/>
      <c r="D258"/>
      <c r="E2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1:17">
      <c r="A259"/>
      <c r="B259"/>
      <c r="C259"/>
      <c r="D259"/>
      <c r="E259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1:17">
      <c r="A260"/>
      <c r="B260"/>
      <c r="C260"/>
      <c r="D260"/>
      <c r="E260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1:17">
      <c r="A261"/>
      <c r="B261"/>
      <c r="C261"/>
      <c r="D261"/>
      <c r="E261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1:17">
      <c r="A262"/>
      <c r="B262"/>
      <c r="C262"/>
      <c r="D262"/>
      <c r="E262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1:17">
      <c r="A263"/>
      <c r="B263"/>
      <c r="C263"/>
      <c r="D263"/>
      <c r="E263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1:17">
      <c r="A264"/>
      <c r="B264"/>
      <c r="C264"/>
      <c r="D264"/>
      <c r="E264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1:17">
      <c r="A265"/>
      <c r="B265"/>
      <c r="C265"/>
      <c r="D265"/>
      <c r="E265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1:17">
      <c r="A266"/>
      <c r="B266"/>
      <c r="C266"/>
      <c r="D266"/>
      <c r="E266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1:17">
      <c r="A267"/>
      <c r="B267"/>
      <c r="C267"/>
      <c r="D267"/>
      <c r="E267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</row>
    <row r="268" spans="1:17">
      <c r="A268"/>
      <c r="B268"/>
      <c r="C268"/>
      <c r="D268"/>
      <c r="E26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1:17">
      <c r="A269"/>
      <c r="B269"/>
      <c r="C269"/>
      <c r="D269"/>
      <c r="E269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1:17">
      <c r="A270"/>
      <c r="B270"/>
      <c r="C270"/>
      <c r="D270"/>
      <c r="E270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1:17">
      <c r="A271"/>
      <c r="B271"/>
      <c r="C271"/>
      <c r="D271"/>
      <c r="E271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</row>
    <row r="272" spans="1:17">
      <c r="A272"/>
      <c r="B272"/>
      <c r="C272"/>
      <c r="D272"/>
      <c r="E272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1:17">
      <c r="A273"/>
      <c r="B273"/>
      <c r="C273"/>
      <c r="D273"/>
      <c r="E273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</row>
    <row r="274" spans="1:17">
      <c r="A274"/>
      <c r="B274"/>
      <c r="C274"/>
      <c r="D274"/>
      <c r="E274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</row>
    <row r="275" spans="1:17">
      <c r="A275"/>
      <c r="B275"/>
      <c r="C275"/>
      <c r="D275"/>
      <c r="E275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1:17">
      <c r="A276"/>
      <c r="B276"/>
      <c r="C276"/>
      <c r="D276"/>
      <c r="E276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1:17">
      <c r="A277"/>
      <c r="B277"/>
      <c r="C277"/>
      <c r="D277"/>
      <c r="E277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1:17">
      <c r="A278"/>
      <c r="B278"/>
      <c r="C278"/>
      <c r="D278"/>
      <c r="E27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</row>
    <row r="279" spans="1:17">
      <c r="A279"/>
      <c r="B279"/>
      <c r="C279"/>
      <c r="D279"/>
      <c r="E279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1:17">
      <c r="A280"/>
      <c r="B280"/>
      <c r="C280"/>
      <c r="D280"/>
      <c r="E280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1:17">
      <c r="A281"/>
      <c r="B281"/>
      <c r="C281"/>
      <c r="D281"/>
      <c r="E281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1:17">
      <c r="A282"/>
      <c r="B282"/>
      <c r="C282"/>
      <c r="D282"/>
      <c r="E282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1:17">
      <c r="A283"/>
      <c r="B283"/>
      <c r="C283"/>
      <c r="D283"/>
      <c r="E283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1:17">
      <c r="A284"/>
      <c r="B284"/>
      <c r="C284"/>
      <c r="D284"/>
      <c r="E284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</row>
    <row r="285" spans="1:17">
      <c r="A285"/>
      <c r="B285"/>
      <c r="C285"/>
      <c r="D285"/>
      <c r="E285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1:17">
      <c r="A286"/>
      <c r="B286"/>
      <c r="C286"/>
      <c r="D286"/>
      <c r="E286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1:17">
      <c r="A287"/>
      <c r="B287"/>
      <c r="C287"/>
      <c r="D287"/>
      <c r="E287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1:17">
      <c r="A288"/>
      <c r="B288"/>
      <c r="C288"/>
      <c r="D288"/>
      <c r="E28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1:17">
      <c r="A289"/>
      <c r="B289"/>
      <c r="C289"/>
      <c r="D289"/>
      <c r="E289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1:17">
      <c r="A290"/>
      <c r="B290"/>
      <c r="C290"/>
      <c r="D290"/>
      <c r="E290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1:17">
      <c r="A291"/>
      <c r="B291"/>
      <c r="C291"/>
      <c r="D291"/>
      <c r="E291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1:17">
      <c r="A292"/>
      <c r="B292"/>
      <c r="C292"/>
      <c r="D292"/>
      <c r="E292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1:17">
      <c r="A293"/>
      <c r="B293"/>
      <c r="C293"/>
      <c r="D293"/>
      <c r="E293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1:17">
      <c r="A294"/>
      <c r="B294"/>
      <c r="C294"/>
      <c r="D294"/>
      <c r="E294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1:17">
      <c r="A295"/>
      <c r="B295"/>
      <c r="C295"/>
      <c r="D295"/>
      <c r="E295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1:17">
      <c r="A296"/>
      <c r="B296"/>
      <c r="C296"/>
      <c r="D296"/>
      <c r="E296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1:17">
      <c r="A297"/>
      <c r="B297"/>
      <c r="C297"/>
      <c r="D297"/>
      <c r="E297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1:17">
      <c r="A298"/>
      <c r="B298"/>
      <c r="C298"/>
      <c r="D298"/>
      <c r="E29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1:17">
      <c r="A299"/>
      <c r="B299"/>
      <c r="C299"/>
      <c r="D299"/>
      <c r="E299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1:17">
      <c r="A300"/>
      <c r="B300"/>
      <c r="C300"/>
      <c r="D300"/>
      <c r="E300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1:17">
      <c r="A301"/>
      <c r="B301"/>
      <c r="C301"/>
      <c r="D301"/>
      <c r="E301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1:17">
      <c r="A302"/>
      <c r="B302"/>
      <c r="C302"/>
      <c r="D302"/>
      <c r="E302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1:17">
      <c r="A303"/>
      <c r="B303"/>
      <c r="C303"/>
      <c r="D303"/>
      <c r="E303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1:17">
      <c r="A304"/>
      <c r="B304"/>
      <c r="C304"/>
      <c r="D304"/>
      <c r="E304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1:17">
      <c r="A305"/>
      <c r="B305"/>
      <c r="C305"/>
      <c r="D305"/>
      <c r="E305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1:17">
      <c r="A306"/>
      <c r="B306"/>
      <c r="C306"/>
      <c r="D306"/>
      <c r="E306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1:17">
      <c r="A307"/>
      <c r="B307"/>
      <c r="C307"/>
      <c r="D307"/>
      <c r="E307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1:17">
      <c r="A308"/>
      <c r="B308"/>
      <c r="C308"/>
      <c r="D308"/>
      <c r="E30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1:17">
      <c r="A309"/>
      <c r="B309"/>
      <c r="C309"/>
      <c r="D309"/>
      <c r="E309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1:17">
      <c r="A310"/>
      <c r="B310"/>
      <c r="C310"/>
      <c r="D310"/>
      <c r="E310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1:17">
      <c r="A311"/>
      <c r="B311"/>
      <c r="C311"/>
      <c r="D311"/>
      <c r="E311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1:17">
      <c r="A312"/>
      <c r="B312"/>
      <c r="C312"/>
      <c r="D312"/>
      <c r="E312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1:17">
      <c r="A313"/>
      <c r="B313"/>
      <c r="C313"/>
      <c r="D313"/>
      <c r="E313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</row>
    <row r="314" spans="1:17">
      <c r="A314"/>
      <c r="B314"/>
      <c r="C314"/>
      <c r="D314"/>
      <c r="E314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1:17">
      <c r="A315"/>
      <c r="B315"/>
      <c r="C315"/>
      <c r="D315"/>
      <c r="E315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1:17">
      <c r="A316"/>
      <c r="B316"/>
      <c r="C316"/>
      <c r="D316"/>
      <c r="E316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1:17">
      <c r="A317"/>
      <c r="B317"/>
      <c r="C317"/>
      <c r="D317"/>
      <c r="E317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1:17">
      <c r="A318"/>
      <c r="B318"/>
      <c r="C318"/>
      <c r="D318"/>
      <c r="E31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1:17">
      <c r="A319"/>
      <c r="B319"/>
      <c r="C319"/>
      <c r="D319"/>
      <c r="E319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1:17">
      <c r="A320"/>
      <c r="B320"/>
      <c r="C320"/>
      <c r="D320"/>
      <c r="E320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1:17">
      <c r="A321"/>
      <c r="B321"/>
      <c r="C321"/>
      <c r="D321"/>
      <c r="E321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1:17">
      <c r="A322"/>
      <c r="B322"/>
      <c r="C322"/>
      <c r="D322"/>
      <c r="E322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1:17">
      <c r="A323"/>
      <c r="B323"/>
      <c r="C323"/>
      <c r="D323"/>
      <c r="E323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1:17">
      <c r="A324"/>
      <c r="B324"/>
      <c r="C324"/>
      <c r="D324"/>
      <c r="E324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1:17">
      <c r="A325"/>
      <c r="B325"/>
      <c r="C325"/>
      <c r="D325"/>
      <c r="E325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1:17">
      <c r="A326"/>
      <c r="B326"/>
      <c r="C326"/>
      <c r="D326"/>
      <c r="E326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1:17">
      <c r="A327"/>
      <c r="B327"/>
      <c r="C327"/>
      <c r="D327"/>
      <c r="E327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1:17">
      <c r="A328"/>
      <c r="B328"/>
      <c r="C328"/>
      <c r="D328"/>
      <c r="E32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1:17">
      <c r="A329"/>
      <c r="B329"/>
      <c r="C329"/>
      <c r="D329"/>
      <c r="E329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1:17">
      <c r="A330"/>
      <c r="B330"/>
      <c r="C330"/>
      <c r="D330"/>
      <c r="E330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1:17">
      <c r="A331"/>
      <c r="B331"/>
      <c r="C331"/>
      <c r="D331"/>
      <c r="E331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1:17">
      <c r="A332"/>
      <c r="B332"/>
      <c r="C332"/>
      <c r="D332"/>
      <c r="E332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1:17">
      <c r="A333"/>
      <c r="B333"/>
      <c r="C333"/>
      <c r="D333"/>
      <c r="E333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1:17">
      <c r="A334"/>
      <c r="B334"/>
      <c r="C334"/>
      <c r="D334"/>
      <c r="E334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1:17">
      <c r="A335"/>
      <c r="B335"/>
      <c r="C335"/>
      <c r="D335"/>
      <c r="E335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1:17">
      <c r="A336"/>
      <c r="B336"/>
      <c r="C336"/>
      <c r="D336"/>
      <c r="E336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1:17">
      <c r="A337"/>
      <c r="B337"/>
      <c r="C337"/>
      <c r="D337"/>
      <c r="E337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1:17">
      <c r="A338"/>
      <c r="B338"/>
      <c r="C338"/>
      <c r="D338"/>
      <c r="E33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1:17">
      <c r="A339"/>
      <c r="B339"/>
      <c r="C339"/>
      <c r="D339"/>
      <c r="E339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1:17">
      <c r="A340"/>
      <c r="B340"/>
      <c r="C340"/>
      <c r="D340"/>
      <c r="E340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1:17">
      <c r="A341"/>
      <c r="B341"/>
      <c r="C341"/>
      <c r="D341"/>
      <c r="E341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1:17">
      <c r="A342"/>
      <c r="B342"/>
      <c r="C342"/>
      <c r="D342"/>
      <c r="E342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1:17">
      <c r="A343"/>
      <c r="B343"/>
      <c r="C343"/>
      <c r="D343"/>
      <c r="E343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1:17">
      <c r="A344"/>
      <c r="B344"/>
      <c r="C344"/>
      <c r="D344"/>
      <c r="E344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1:17">
      <c r="A345"/>
      <c r="B345"/>
      <c r="C345"/>
      <c r="D345"/>
      <c r="E345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1:17">
      <c r="A346"/>
      <c r="B346"/>
      <c r="C346"/>
      <c r="D346"/>
      <c r="E346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1:17">
      <c r="A347"/>
      <c r="B347"/>
      <c r="C347"/>
      <c r="D347"/>
      <c r="E347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1:17">
      <c r="A348"/>
      <c r="B348"/>
      <c r="C348"/>
      <c r="D348"/>
      <c r="E34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1:17">
      <c r="A349"/>
      <c r="B349"/>
      <c r="C349"/>
      <c r="D349"/>
      <c r="E349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1:17">
      <c r="A350"/>
      <c r="B350"/>
      <c r="C350"/>
      <c r="D350"/>
      <c r="E350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1:17">
      <c r="A351"/>
      <c r="B351"/>
      <c r="C351"/>
      <c r="D351"/>
      <c r="E351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1:17">
      <c r="A352"/>
      <c r="B352"/>
      <c r="C352"/>
      <c r="D352"/>
      <c r="E352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1:17">
      <c r="A353"/>
      <c r="B353"/>
      <c r="C353"/>
      <c r="D353"/>
      <c r="E353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1:17">
      <c r="A354"/>
      <c r="B354"/>
      <c r="C354"/>
      <c r="D354"/>
      <c r="E354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1:17">
      <c r="A355"/>
      <c r="B355"/>
      <c r="C355"/>
      <c r="D355"/>
      <c r="E355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1:17">
      <c r="A356"/>
      <c r="B356"/>
      <c r="C356"/>
      <c r="D356"/>
      <c r="E356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1:17">
      <c r="A357"/>
      <c r="B357"/>
      <c r="C357"/>
      <c r="D357"/>
      <c r="E357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1:17">
      <c r="A358"/>
      <c r="B358"/>
      <c r="C358"/>
      <c r="D358"/>
      <c r="E3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1:17">
      <c r="A359"/>
      <c r="B359"/>
      <c r="C359"/>
      <c r="D359"/>
      <c r="E359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1:17">
      <c r="A360"/>
      <c r="B360"/>
      <c r="C360"/>
      <c r="D360"/>
      <c r="E360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1:17">
      <c r="A361"/>
      <c r="B361"/>
      <c r="C361"/>
      <c r="D361"/>
      <c r="E361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1:17">
      <c r="A362"/>
      <c r="B362"/>
      <c r="C362"/>
      <c r="D362"/>
      <c r="E362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1:17">
      <c r="A363"/>
      <c r="B363"/>
      <c r="C363"/>
      <c r="D363"/>
      <c r="E363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1:17">
      <c r="A364"/>
      <c r="B364"/>
      <c r="C364"/>
      <c r="D364"/>
      <c r="E364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1:17">
      <c r="A365"/>
      <c r="B365"/>
      <c r="C365"/>
      <c r="D365"/>
      <c r="E365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1:17">
      <c r="A366"/>
      <c r="B366"/>
      <c r="C366"/>
      <c r="D366"/>
      <c r="E366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1:17">
      <c r="A367"/>
      <c r="B367"/>
      <c r="C367"/>
      <c r="D367"/>
      <c r="E367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1:17">
      <c r="A368"/>
      <c r="B368"/>
      <c r="C368"/>
      <c r="D368"/>
      <c r="E36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1:17">
      <c r="A369"/>
      <c r="B369"/>
      <c r="C369"/>
      <c r="D369"/>
      <c r="E369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1:17">
      <c r="A370"/>
      <c r="B370"/>
      <c r="C370"/>
      <c r="D370"/>
      <c r="E370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1:17">
      <c r="A371"/>
      <c r="B371"/>
      <c r="C371"/>
      <c r="D371"/>
      <c r="E371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1:17">
      <c r="A372"/>
      <c r="B372"/>
      <c r="C372"/>
      <c r="D372"/>
      <c r="E372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1:17">
      <c r="A373"/>
      <c r="B373"/>
      <c r="C373"/>
      <c r="D373"/>
      <c r="E373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1:17">
      <c r="A374"/>
      <c r="B374"/>
      <c r="C374"/>
      <c r="D374"/>
      <c r="E374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1:17">
      <c r="A375"/>
      <c r="B375"/>
      <c r="C375"/>
      <c r="D375"/>
      <c r="E375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1:17">
      <c r="A376"/>
      <c r="B376"/>
      <c r="C376"/>
      <c r="D376"/>
      <c r="E376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1:17">
      <c r="A377"/>
      <c r="B377"/>
      <c r="C377"/>
      <c r="D377"/>
      <c r="E377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1:17">
      <c r="A378"/>
      <c r="B378"/>
      <c r="C378"/>
      <c r="D378"/>
      <c r="E37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1:17">
      <c r="A379"/>
      <c r="B379"/>
      <c r="C379"/>
      <c r="D379"/>
      <c r="E379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1:17">
      <c r="A380"/>
      <c r="B380"/>
      <c r="C380"/>
      <c r="D380"/>
      <c r="E380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1:17">
      <c r="A381"/>
      <c r="B381"/>
      <c r="C381"/>
      <c r="D381"/>
      <c r="E381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1:17">
      <c r="A382"/>
      <c r="B382"/>
      <c r="C382"/>
      <c r="D382"/>
      <c r="E382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1:17">
      <c r="A383"/>
      <c r="B383"/>
      <c r="C383"/>
      <c r="D383"/>
      <c r="E383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1:17">
      <c r="A384"/>
      <c r="B384"/>
      <c r="C384"/>
      <c r="D384"/>
      <c r="E384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1:17">
      <c r="A385"/>
      <c r="B385"/>
      <c r="C385"/>
      <c r="D385"/>
      <c r="E385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1:17">
      <c r="A386"/>
      <c r="B386"/>
      <c r="C386"/>
      <c r="D386"/>
      <c r="E386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1:17">
      <c r="A387"/>
      <c r="B387"/>
      <c r="C387"/>
      <c r="D387"/>
      <c r="E387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1:17">
      <c r="A388"/>
      <c r="B388"/>
      <c r="C388"/>
      <c r="D388"/>
      <c r="E38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1:17">
      <c r="A389"/>
      <c r="B389"/>
      <c r="C389"/>
      <c r="D389"/>
      <c r="E389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1:17">
      <c r="A390"/>
      <c r="B390"/>
      <c r="C390"/>
      <c r="D390"/>
      <c r="E390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1:17">
      <c r="A391"/>
      <c r="B391"/>
      <c r="C391"/>
      <c r="D391"/>
      <c r="E391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1:17">
      <c r="A392"/>
      <c r="B392"/>
      <c r="C392"/>
      <c r="D392"/>
      <c r="E392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1:17">
      <c r="A393"/>
      <c r="B393"/>
      <c r="C393"/>
      <c r="D393"/>
      <c r="E393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1:17">
      <c r="A394"/>
      <c r="B394"/>
      <c r="C394"/>
      <c r="D394"/>
      <c r="E394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1:17">
      <c r="A395"/>
      <c r="B395"/>
      <c r="C395"/>
      <c r="D395"/>
      <c r="E395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1:17">
      <c r="A396"/>
      <c r="B396"/>
      <c r="C396"/>
      <c r="D396"/>
      <c r="E396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1:17">
      <c r="A397"/>
      <c r="B397"/>
      <c r="C397"/>
      <c r="D397"/>
      <c r="E397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1:17">
      <c r="A398"/>
      <c r="B398"/>
      <c r="C398"/>
      <c r="D398"/>
      <c r="E39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1:17">
      <c r="A399"/>
      <c r="B399"/>
      <c r="C399"/>
      <c r="D399"/>
      <c r="E399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</row>
    <row r="400" spans="1:17">
      <c r="A400"/>
      <c r="B400"/>
      <c r="C400"/>
      <c r="D400"/>
      <c r="E400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1:17">
      <c r="A401"/>
      <c r="B401"/>
      <c r="C401"/>
      <c r="D401"/>
      <c r="E401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1:17">
      <c r="A402"/>
      <c r="B402"/>
      <c r="C402"/>
      <c r="D402"/>
      <c r="E402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1:17">
      <c r="A403"/>
      <c r="B403"/>
      <c r="C403"/>
      <c r="D403"/>
      <c r="E403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1:17">
      <c r="A404"/>
      <c r="B404"/>
      <c r="C404"/>
      <c r="D404"/>
      <c r="E404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1:17">
      <c r="A405"/>
      <c r="B405"/>
      <c r="C405"/>
      <c r="D405"/>
      <c r="E405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1:17">
      <c r="A406"/>
      <c r="B406"/>
      <c r="C406"/>
      <c r="D406"/>
      <c r="E406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1:17">
      <c r="A407"/>
      <c r="B407"/>
      <c r="C407"/>
      <c r="D407"/>
      <c r="E407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1:17">
      <c r="A408"/>
      <c r="B408"/>
      <c r="C408"/>
      <c r="D408"/>
      <c r="E40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1:17">
      <c r="A409"/>
      <c r="B409"/>
      <c r="C409"/>
      <c r="D409"/>
      <c r="E409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1:17">
      <c r="A410"/>
      <c r="B410"/>
      <c r="C410"/>
      <c r="D410"/>
      <c r="E410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1:17">
      <c r="A411"/>
      <c r="B411"/>
      <c r="C411"/>
      <c r="D411"/>
      <c r="E411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1:17">
      <c r="A412"/>
      <c r="B412"/>
      <c r="C412"/>
      <c r="D412"/>
      <c r="E412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1:17">
      <c r="A413"/>
      <c r="B413"/>
      <c r="C413"/>
      <c r="D413"/>
      <c r="E413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1:17">
      <c r="A414"/>
      <c r="B414"/>
      <c r="C414"/>
      <c r="D414"/>
      <c r="E414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1:17">
      <c r="A415"/>
      <c r="B415"/>
      <c r="C415"/>
      <c r="D415"/>
      <c r="E415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</row>
    <row r="416" spans="1:17">
      <c r="A416"/>
      <c r="B416"/>
      <c r="C416"/>
      <c r="D416"/>
      <c r="E416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1:17">
      <c r="A417"/>
      <c r="B417"/>
      <c r="C417"/>
      <c r="D417"/>
      <c r="E417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</row>
    <row r="418" spans="1:17">
      <c r="A418"/>
      <c r="B418"/>
      <c r="C418"/>
      <c r="D418"/>
      <c r="E41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1:17">
      <c r="A419"/>
      <c r="B419"/>
      <c r="C419"/>
      <c r="D419"/>
      <c r="E419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</row>
    <row r="420" spans="1:17">
      <c r="A420"/>
      <c r="B420"/>
      <c r="C420"/>
      <c r="D420"/>
      <c r="E420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</row>
    <row r="421" spans="1:17">
      <c r="A421"/>
      <c r="B421"/>
      <c r="C421"/>
      <c r="D421"/>
      <c r="E421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</row>
    <row r="422" spans="1:17">
      <c r="A422"/>
      <c r="B422"/>
      <c r="C422"/>
      <c r="D422"/>
      <c r="E422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</row>
    <row r="423" spans="1:17">
      <c r="A423"/>
      <c r="B423"/>
      <c r="C423"/>
      <c r="D423"/>
      <c r="E423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1:17">
      <c r="A424"/>
      <c r="B424"/>
      <c r="C424"/>
      <c r="D424"/>
      <c r="E424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</row>
    <row r="425" spans="1:17">
      <c r="A425"/>
      <c r="B425"/>
      <c r="C425"/>
      <c r="D425"/>
      <c r="E425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</row>
    <row r="426" spans="1:17">
      <c r="A426"/>
      <c r="B426"/>
      <c r="C426"/>
      <c r="D426"/>
      <c r="E426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</row>
    <row r="427" spans="1:17">
      <c r="A427"/>
      <c r="B427"/>
      <c r="C427"/>
      <c r="D427"/>
      <c r="E427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</row>
    <row r="428" spans="1:17">
      <c r="A428"/>
      <c r="B428"/>
      <c r="C428"/>
      <c r="D428"/>
      <c r="E42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</row>
    <row r="429" spans="1:17">
      <c r="A429"/>
      <c r="B429"/>
      <c r="C429"/>
      <c r="D429"/>
      <c r="E429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30" spans="1:17">
      <c r="A430"/>
      <c r="B430"/>
      <c r="C430"/>
      <c r="D430"/>
      <c r="E430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</row>
    <row r="431" spans="1:17">
      <c r="A431"/>
      <c r="B431"/>
      <c r="C431"/>
      <c r="D431"/>
      <c r="E431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</row>
    <row r="432" spans="1:17">
      <c r="A432"/>
      <c r="B432"/>
      <c r="C432"/>
      <c r="D432"/>
      <c r="E432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</row>
    <row r="433" spans="1:17">
      <c r="A433"/>
      <c r="B433"/>
      <c r="C433"/>
      <c r="D433"/>
      <c r="E433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</row>
    <row r="434" spans="1:17">
      <c r="A434"/>
      <c r="B434"/>
      <c r="C434"/>
      <c r="D434"/>
      <c r="E434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</row>
    <row r="435" spans="1:17">
      <c r="A435"/>
      <c r="B435"/>
      <c r="C435"/>
      <c r="D435"/>
      <c r="E435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</row>
    <row r="436" spans="1:17">
      <c r="A436"/>
      <c r="B436"/>
      <c r="C436"/>
      <c r="D436"/>
      <c r="E436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</row>
    <row r="437" spans="1:17">
      <c r="A437"/>
      <c r="B437"/>
      <c r="C437"/>
      <c r="D437"/>
      <c r="E437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</row>
    <row r="438" spans="1:17">
      <c r="A438"/>
      <c r="B438"/>
      <c r="C438"/>
      <c r="D438"/>
      <c r="E43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1:17">
      <c r="A439"/>
      <c r="B439"/>
      <c r="C439"/>
      <c r="D439"/>
      <c r="E439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1:17">
      <c r="A440"/>
      <c r="B440"/>
      <c r="C440"/>
      <c r="D440"/>
      <c r="E440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</row>
    <row r="441" spans="1:17">
      <c r="A441"/>
      <c r="B441"/>
      <c r="C441"/>
      <c r="D441"/>
      <c r="E441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</row>
    <row r="442" spans="1:17">
      <c r="A442"/>
      <c r="B442"/>
      <c r="C442"/>
      <c r="D442"/>
      <c r="E442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</row>
    <row r="443" spans="1:17">
      <c r="A443"/>
      <c r="B443"/>
      <c r="C443"/>
      <c r="D443"/>
      <c r="E443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</row>
    <row r="444" spans="1:17">
      <c r="A444"/>
      <c r="B444"/>
      <c r="C444"/>
      <c r="D444"/>
      <c r="E444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</row>
    <row r="445" spans="1:17">
      <c r="A445"/>
      <c r="B445"/>
      <c r="C445"/>
      <c r="D445"/>
      <c r="E445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</row>
    <row r="446" spans="1:17">
      <c r="A446"/>
      <c r="B446"/>
      <c r="C446"/>
      <c r="D446"/>
      <c r="E446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</row>
    <row r="447" spans="1:17">
      <c r="A447"/>
      <c r="B447"/>
      <c r="C447"/>
      <c r="D447"/>
      <c r="E447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</row>
    <row r="448" spans="1:17">
      <c r="A448"/>
      <c r="B448"/>
      <c r="C448"/>
      <c r="D448"/>
      <c r="E44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</row>
    <row r="449" spans="1:17">
      <c r="A449"/>
      <c r="B449"/>
      <c r="C449"/>
      <c r="D449"/>
      <c r="E449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</row>
    <row r="450" spans="1:17">
      <c r="A450"/>
      <c r="B450"/>
      <c r="C450"/>
      <c r="D450"/>
      <c r="E450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</row>
    <row r="451" spans="1:17">
      <c r="A451"/>
      <c r="B451"/>
      <c r="C451"/>
      <c r="D451"/>
      <c r="E451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</row>
    <row r="452" spans="1:17">
      <c r="A452"/>
      <c r="B452"/>
      <c r="C452"/>
      <c r="D452"/>
      <c r="E452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</row>
    <row r="453" spans="1:17">
      <c r="A453"/>
      <c r="B453"/>
      <c r="C453"/>
      <c r="D453"/>
      <c r="E453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</row>
    <row r="454" spans="1:17">
      <c r="A454"/>
      <c r="B454"/>
      <c r="C454"/>
      <c r="D454"/>
      <c r="E454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</row>
    <row r="455" spans="1:17">
      <c r="A455"/>
      <c r="B455"/>
      <c r="C455"/>
      <c r="D455"/>
      <c r="E455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</row>
    <row r="456" spans="1:17">
      <c r="A456"/>
      <c r="B456"/>
      <c r="C456"/>
      <c r="D456"/>
      <c r="E456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</row>
    <row r="457" spans="1:17">
      <c r="A457"/>
      <c r="B457"/>
      <c r="C457"/>
      <c r="D457"/>
      <c r="E457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</row>
    <row r="458" spans="1:17">
      <c r="A458"/>
      <c r="B458"/>
      <c r="C458"/>
      <c r="D458"/>
      <c r="E4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</row>
    <row r="459" spans="1:17">
      <c r="A459"/>
      <c r="B459"/>
      <c r="C459"/>
      <c r="D459"/>
      <c r="E459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</row>
    <row r="460" spans="1:17">
      <c r="A460"/>
      <c r="B460"/>
      <c r="C460"/>
      <c r="D460"/>
      <c r="E460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</row>
    <row r="461" spans="1:17">
      <c r="A461"/>
      <c r="B461"/>
      <c r="C461"/>
      <c r="D461"/>
      <c r="E461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1:17">
      <c r="A462"/>
      <c r="B462"/>
      <c r="C462"/>
      <c r="D462"/>
      <c r="E462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1:17">
      <c r="A463"/>
      <c r="B463"/>
      <c r="C463"/>
      <c r="D463"/>
      <c r="E463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1:17">
      <c r="A464"/>
      <c r="B464"/>
      <c r="C464"/>
      <c r="D464"/>
      <c r="E464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1:17">
      <c r="A465"/>
      <c r="B465"/>
      <c r="C465"/>
      <c r="D465"/>
      <c r="E465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1:17">
      <c r="A466"/>
      <c r="B466"/>
      <c r="C466"/>
      <c r="D466"/>
      <c r="E466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1:17">
      <c r="A467"/>
      <c r="B467"/>
      <c r="C467"/>
      <c r="D467"/>
      <c r="E467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1:17">
      <c r="A468"/>
      <c r="B468"/>
      <c r="C468"/>
      <c r="D468"/>
      <c r="E46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1:17">
      <c r="A469"/>
      <c r="B469"/>
      <c r="C469"/>
      <c r="D469"/>
      <c r="E469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1:17">
      <c r="A470"/>
      <c r="B470"/>
      <c r="C470"/>
      <c r="D470"/>
      <c r="E470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1:17">
      <c r="A471"/>
      <c r="B471"/>
      <c r="C471"/>
      <c r="D471"/>
      <c r="E471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1:17">
      <c r="A472"/>
      <c r="B472"/>
      <c r="C472"/>
      <c r="D472"/>
      <c r="E472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1:17">
      <c r="A473"/>
      <c r="B473"/>
      <c r="C473"/>
      <c r="D473"/>
      <c r="E473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1:17">
      <c r="A474"/>
      <c r="B474"/>
      <c r="C474"/>
      <c r="D474"/>
      <c r="E474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1:17">
      <c r="A475"/>
      <c r="B475"/>
      <c r="C475"/>
      <c r="D475"/>
      <c r="E475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1:17">
      <c r="A476"/>
      <c r="B476"/>
      <c r="C476"/>
      <c r="D476"/>
      <c r="E476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1:17">
      <c r="A477"/>
      <c r="B477"/>
      <c r="C477"/>
      <c r="D477"/>
      <c r="E477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1:17">
      <c r="A478"/>
      <c r="B478"/>
      <c r="C478"/>
      <c r="D478"/>
      <c r="E47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1:17">
      <c r="A479"/>
      <c r="B479"/>
      <c r="C479"/>
      <c r="D479"/>
      <c r="E479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1:17">
      <c r="A480"/>
      <c r="B480"/>
      <c r="C480"/>
      <c r="D480"/>
      <c r="E480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1:17">
      <c r="A481"/>
      <c r="B481"/>
      <c r="C481"/>
      <c r="D481"/>
      <c r="E481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1:17">
      <c r="A482"/>
      <c r="B482"/>
      <c r="C482"/>
      <c r="D482"/>
      <c r="E482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1:17">
      <c r="A483"/>
      <c r="B483"/>
      <c r="C483"/>
      <c r="D483"/>
      <c r="E483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1:17">
      <c r="A484"/>
      <c r="B484"/>
      <c r="C484"/>
      <c r="D484"/>
      <c r="E484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1:17">
      <c r="A485"/>
      <c r="B485"/>
      <c r="C485"/>
      <c r="D485"/>
      <c r="E485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1:17">
      <c r="A486"/>
      <c r="B486"/>
      <c r="C486"/>
      <c r="D486"/>
      <c r="E486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1:17">
      <c r="A487"/>
      <c r="B487"/>
      <c r="C487"/>
      <c r="D487"/>
      <c r="E487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1:17">
      <c r="A488"/>
      <c r="B488"/>
      <c r="C488"/>
      <c r="D488"/>
      <c r="E48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1:17">
      <c r="A489"/>
      <c r="B489"/>
      <c r="C489"/>
      <c r="D489"/>
      <c r="E489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1:17">
      <c r="A490"/>
      <c r="B490"/>
      <c r="C490"/>
      <c r="D490"/>
      <c r="E490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1:17">
      <c r="A491"/>
      <c r="B491"/>
      <c r="C491"/>
      <c r="D491"/>
      <c r="E491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1:17">
      <c r="A492"/>
      <c r="B492"/>
      <c r="C492"/>
      <c r="D492"/>
      <c r="E492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1:17">
      <c r="A493"/>
      <c r="B493"/>
      <c r="C493"/>
      <c r="D493"/>
      <c r="E493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1:17">
      <c r="A494"/>
      <c r="B494"/>
      <c r="C494"/>
      <c r="D494"/>
      <c r="E494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1:17">
      <c r="A495"/>
      <c r="B495"/>
      <c r="C495"/>
      <c r="D495"/>
      <c r="E495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</row>
    <row r="496" spans="1:17">
      <c r="A496"/>
      <c r="B496"/>
      <c r="C496"/>
      <c r="D496"/>
      <c r="E496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1:17">
      <c r="A497"/>
      <c r="B497"/>
      <c r="C497"/>
      <c r="D497"/>
      <c r="E497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1:17">
      <c r="A498"/>
      <c r="B498"/>
      <c r="C498"/>
      <c r="D498"/>
      <c r="E49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1:17">
      <c r="A499"/>
      <c r="B499"/>
      <c r="C499"/>
      <c r="D499"/>
      <c r="E499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1:17">
      <c r="A500"/>
      <c r="B500"/>
      <c r="C500"/>
      <c r="D500"/>
      <c r="E500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1:17">
      <c r="A501"/>
      <c r="B501"/>
      <c r="C501"/>
      <c r="D501"/>
      <c r="E501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1:17">
      <c r="A502"/>
      <c r="B502"/>
      <c r="C502"/>
      <c r="D502"/>
      <c r="E502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1:17">
      <c r="A503"/>
      <c r="B503"/>
      <c r="C503"/>
      <c r="D503"/>
      <c r="E503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1:17">
      <c r="A504"/>
      <c r="B504"/>
      <c r="C504"/>
      <c r="D504"/>
      <c r="E504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1:17">
      <c r="A505"/>
      <c r="B505"/>
      <c r="C505"/>
      <c r="D505"/>
      <c r="E505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1:17">
      <c r="A506"/>
      <c r="B506"/>
      <c r="C506"/>
      <c r="D506"/>
      <c r="E506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</row>
    <row r="507" spans="1:17">
      <c r="A507"/>
      <c r="B507"/>
      <c r="C507"/>
      <c r="D507"/>
      <c r="E507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</row>
    <row r="508" spans="1:17">
      <c r="A508"/>
      <c r="B508"/>
      <c r="C508"/>
      <c r="D508"/>
      <c r="E50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1:17">
      <c r="A509"/>
      <c r="B509"/>
      <c r="C509"/>
      <c r="D509"/>
      <c r="E509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1:17">
      <c r="A510"/>
      <c r="B510"/>
      <c r="C510"/>
      <c r="D510"/>
      <c r="E510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1:17">
      <c r="A511"/>
      <c r="B511"/>
      <c r="C511"/>
      <c r="D511"/>
      <c r="E511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1:17">
      <c r="A512"/>
      <c r="B512"/>
      <c r="C512"/>
      <c r="D512"/>
      <c r="E512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1:17">
      <c r="A513"/>
      <c r="B513"/>
      <c r="C513"/>
      <c r="D513"/>
      <c r="E513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1:17">
      <c r="A514"/>
      <c r="B514"/>
      <c r="C514"/>
      <c r="D514"/>
      <c r="E514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</row>
    <row r="515" spans="1:17">
      <c r="A515"/>
      <c r="B515"/>
      <c r="C515"/>
      <c r="D515"/>
      <c r="E515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</row>
    <row r="516" spans="1:17">
      <c r="A516"/>
      <c r="B516"/>
      <c r="C516"/>
      <c r="D516"/>
      <c r="E516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</row>
    <row r="517" spans="1:17">
      <c r="A517"/>
      <c r="B517"/>
      <c r="C517"/>
      <c r="D517"/>
      <c r="E517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</row>
    <row r="518" spans="1:17">
      <c r="A518"/>
      <c r="B518"/>
      <c r="C518"/>
      <c r="D518"/>
      <c r="E51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1:17">
      <c r="A519"/>
      <c r="B519"/>
      <c r="C519"/>
      <c r="D519"/>
      <c r="E519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1:17">
      <c r="A520"/>
      <c r="B520"/>
      <c r="C520"/>
      <c r="D520"/>
      <c r="E520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1:17">
      <c r="A521"/>
      <c r="B521"/>
      <c r="C521"/>
      <c r="D521"/>
      <c r="E521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1:17">
      <c r="A522"/>
      <c r="B522"/>
      <c r="C522"/>
      <c r="D522"/>
      <c r="E522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1:17">
      <c r="A523"/>
      <c r="B523"/>
      <c r="C523"/>
      <c r="D523"/>
      <c r="E523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1:17">
      <c r="A524"/>
      <c r="B524"/>
      <c r="C524"/>
      <c r="D524"/>
      <c r="E524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1:17">
      <c r="A525"/>
      <c r="B525"/>
      <c r="C525"/>
      <c r="D525"/>
      <c r="E525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1:17">
      <c r="A526"/>
      <c r="B526"/>
      <c r="C526"/>
      <c r="D526"/>
      <c r="E526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1:17">
      <c r="A527"/>
      <c r="B527"/>
      <c r="C527"/>
      <c r="D527"/>
      <c r="E527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1:17">
      <c r="A528"/>
      <c r="B528"/>
      <c r="C528"/>
      <c r="D528"/>
      <c r="E52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1:17">
      <c r="A529"/>
      <c r="B529"/>
      <c r="C529"/>
      <c r="D529"/>
      <c r="E529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1:17">
      <c r="A530"/>
      <c r="B530"/>
      <c r="C530"/>
      <c r="D530"/>
      <c r="E530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1:17">
      <c r="A531"/>
      <c r="B531"/>
      <c r="C531"/>
      <c r="D531"/>
      <c r="E531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1:17">
      <c r="A532"/>
      <c r="B532"/>
      <c r="C532"/>
      <c r="D532"/>
      <c r="E532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1:17">
      <c r="A533"/>
      <c r="B533"/>
      <c r="C533"/>
      <c r="D533"/>
      <c r="E533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1:17">
      <c r="A534"/>
      <c r="B534"/>
      <c r="C534"/>
      <c r="D534"/>
      <c r="E534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1:17">
      <c r="A535"/>
      <c r="B535"/>
      <c r="C535"/>
      <c r="D535"/>
      <c r="E535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1:17">
      <c r="A536"/>
      <c r="B536"/>
      <c r="C536"/>
      <c r="D536"/>
      <c r="E536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1:17">
      <c r="A537"/>
      <c r="B537"/>
      <c r="C537"/>
      <c r="D537"/>
      <c r="E537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1:17">
      <c r="A538"/>
      <c r="B538"/>
      <c r="C538"/>
      <c r="D538"/>
      <c r="E53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1:17">
      <c r="A539"/>
      <c r="B539"/>
      <c r="C539"/>
      <c r="D539"/>
      <c r="E539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1:17">
      <c r="A540"/>
      <c r="B540"/>
      <c r="C540"/>
      <c r="D540"/>
      <c r="E540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1:17">
      <c r="A541"/>
      <c r="B541"/>
      <c r="C541"/>
      <c r="D541"/>
      <c r="E541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1:17">
      <c r="A542"/>
      <c r="B542"/>
      <c r="C542"/>
      <c r="D542"/>
      <c r="E542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1:17">
      <c r="A543"/>
      <c r="B543"/>
      <c r="C543"/>
      <c r="D543"/>
      <c r="E543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1:17">
      <c r="A544"/>
      <c r="B544"/>
      <c r="C544"/>
      <c r="D544"/>
      <c r="E544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1:17">
      <c r="A545"/>
      <c r="B545"/>
      <c r="C545"/>
      <c r="D545"/>
      <c r="E545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1:17">
      <c r="A546"/>
      <c r="B546"/>
      <c r="C546"/>
      <c r="D546"/>
      <c r="E546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1:17">
      <c r="A547"/>
      <c r="B547"/>
      <c r="C547"/>
      <c r="D547"/>
      <c r="E547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1:17">
      <c r="A548"/>
      <c r="B548"/>
      <c r="C548"/>
      <c r="D548"/>
      <c r="E54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1:17">
      <c r="A549"/>
      <c r="B549"/>
      <c r="C549"/>
      <c r="D549"/>
      <c r="E549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1:17">
      <c r="A550"/>
      <c r="B550"/>
      <c r="C550"/>
      <c r="D550"/>
      <c r="E550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1:17">
      <c r="A551"/>
      <c r="B551"/>
      <c r="C551"/>
      <c r="D551"/>
      <c r="E551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1:17">
      <c r="A552"/>
      <c r="B552"/>
      <c r="C552"/>
      <c r="D552"/>
      <c r="E552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1:17">
      <c r="A553"/>
      <c r="B553"/>
      <c r="C553"/>
      <c r="D553"/>
      <c r="E553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4" spans="1:17">
      <c r="A554"/>
      <c r="B554"/>
      <c r="C554"/>
      <c r="D554"/>
      <c r="E554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1:17">
      <c r="A555"/>
      <c r="B555"/>
      <c r="C555"/>
      <c r="D555"/>
      <c r="E555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1:17">
      <c r="A556"/>
      <c r="B556"/>
      <c r="C556"/>
      <c r="D556"/>
      <c r="E556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1:17">
      <c r="A557"/>
      <c r="B557"/>
      <c r="C557"/>
      <c r="D557"/>
      <c r="E557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1:17">
      <c r="A558"/>
      <c r="B558"/>
      <c r="C558"/>
      <c r="D558"/>
      <c r="E5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1:17">
      <c r="A559"/>
      <c r="B559"/>
      <c r="C559"/>
      <c r="D559"/>
      <c r="E559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1:17">
      <c r="A560"/>
      <c r="B560"/>
      <c r="C560"/>
      <c r="D560"/>
      <c r="E560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1:17">
      <c r="A561"/>
      <c r="B561"/>
      <c r="C561"/>
      <c r="D561"/>
      <c r="E561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1:17">
      <c r="A562"/>
      <c r="B562"/>
      <c r="C562"/>
      <c r="D562"/>
      <c r="E562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1:17">
      <c r="A563"/>
      <c r="B563"/>
      <c r="C563"/>
      <c r="D563"/>
      <c r="E563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1:17">
      <c r="A564"/>
      <c r="B564"/>
      <c r="C564"/>
      <c r="D564"/>
      <c r="E564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1:17">
      <c r="A565"/>
      <c r="B565"/>
      <c r="C565"/>
      <c r="D565"/>
      <c r="E565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1:17">
      <c r="A566"/>
      <c r="B566"/>
      <c r="C566"/>
      <c r="D566"/>
      <c r="E566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1:17">
      <c r="A567"/>
      <c r="B567"/>
      <c r="C567"/>
      <c r="D567"/>
      <c r="E567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1:17">
      <c r="A568"/>
      <c r="B568"/>
      <c r="C568"/>
      <c r="D568"/>
      <c r="E56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1:17">
      <c r="A569"/>
      <c r="B569"/>
      <c r="C569"/>
      <c r="D569"/>
      <c r="E569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1:17">
      <c r="A570"/>
      <c r="B570"/>
      <c r="C570"/>
      <c r="D570"/>
      <c r="E570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</row>
    <row r="571" spans="1:17">
      <c r="A571"/>
      <c r="B571"/>
      <c r="C571"/>
      <c r="D571"/>
      <c r="E571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1:17">
      <c r="A572"/>
      <c r="B572"/>
      <c r="C572"/>
      <c r="D572"/>
      <c r="E572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1:17">
      <c r="A573"/>
      <c r="B573"/>
      <c r="C573"/>
      <c r="D573"/>
      <c r="E573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1:17">
      <c r="A574"/>
      <c r="B574"/>
      <c r="C574"/>
      <c r="D574"/>
      <c r="E574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1:17">
      <c r="A575"/>
      <c r="B575"/>
      <c r="C575"/>
      <c r="D575"/>
      <c r="E575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1:17">
      <c r="A576"/>
      <c r="B576"/>
      <c r="C576"/>
      <c r="D576"/>
      <c r="E576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1:17">
      <c r="A577"/>
      <c r="B577"/>
      <c r="C577"/>
      <c r="D577"/>
      <c r="E577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1:17">
      <c r="A578"/>
      <c r="B578"/>
      <c r="C578"/>
      <c r="D578"/>
      <c r="E57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1:17">
      <c r="A579"/>
      <c r="B579"/>
      <c r="C579"/>
      <c r="D579"/>
      <c r="E579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1:17">
      <c r="A580"/>
      <c r="B580"/>
      <c r="C580"/>
      <c r="D580"/>
      <c r="E580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1:17">
      <c r="A581"/>
      <c r="B581"/>
      <c r="C581"/>
      <c r="D581"/>
      <c r="E581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1:17">
      <c r="A582"/>
      <c r="B582"/>
      <c r="C582"/>
      <c r="D582"/>
      <c r="E582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1:17">
      <c r="A583"/>
      <c r="B583"/>
      <c r="C583"/>
      <c r="D583"/>
      <c r="E583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1:17">
      <c r="A584"/>
      <c r="B584"/>
      <c r="C584"/>
      <c r="D584"/>
      <c r="E584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1:17">
      <c r="A585"/>
      <c r="B585"/>
      <c r="C585"/>
      <c r="D585"/>
      <c r="E585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1:17">
      <c r="A586"/>
      <c r="B586"/>
      <c r="C586"/>
      <c r="D586"/>
      <c r="E586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1:17">
      <c r="A587"/>
      <c r="B587"/>
      <c r="C587"/>
      <c r="D587"/>
      <c r="E587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1:17">
      <c r="A588"/>
      <c r="B588"/>
      <c r="C588"/>
      <c r="D588"/>
      <c r="E58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1:17">
      <c r="A589"/>
      <c r="B589"/>
      <c r="C589"/>
      <c r="D589"/>
      <c r="E589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1:17">
      <c r="A590"/>
      <c r="B590"/>
      <c r="C590"/>
      <c r="D590"/>
      <c r="E590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1:17">
      <c r="A591"/>
      <c r="B591"/>
      <c r="C591"/>
      <c r="D591"/>
      <c r="E591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1:17">
      <c r="A592"/>
      <c r="B592"/>
      <c r="C592"/>
      <c r="D592"/>
      <c r="E592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1:17">
      <c r="A593"/>
      <c r="B593"/>
      <c r="C593"/>
      <c r="D593"/>
      <c r="E593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1:17">
      <c r="A594"/>
      <c r="B594"/>
      <c r="C594"/>
      <c r="D594"/>
      <c r="E594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1:17">
      <c r="A595"/>
      <c r="B595"/>
      <c r="C595"/>
      <c r="D595"/>
      <c r="E595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1:17">
      <c r="A596"/>
      <c r="B596"/>
      <c r="C596"/>
      <c r="D596"/>
      <c r="E596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1:17">
      <c r="A597"/>
      <c r="B597"/>
      <c r="C597"/>
      <c r="D597"/>
      <c r="E597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1:17">
      <c r="A598"/>
      <c r="B598"/>
      <c r="C598"/>
      <c r="D598"/>
      <c r="E59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1:17">
      <c r="A599"/>
      <c r="B599"/>
      <c r="C599"/>
      <c r="D599"/>
      <c r="E599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1:17">
      <c r="A600"/>
      <c r="B600"/>
      <c r="C600"/>
      <c r="D600"/>
      <c r="E600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1:17">
      <c r="A601"/>
      <c r="B601"/>
      <c r="C601"/>
      <c r="D601"/>
      <c r="E601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1:17">
      <c r="A602"/>
      <c r="B602"/>
      <c r="C602"/>
      <c r="D602"/>
      <c r="E602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1:17">
      <c r="A603"/>
      <c r="B603"/>
      <c r="C603"/>
      <c r="D603"/>
      <c r="E603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1:17">
      <c r="A604"/>
      <c r="B604"/>
      <c r="C604"/>
      <c r="D604"/>
      <c r="E604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1:17">
      <c r="A605"/>
      <c r="B605"/>
      <c r="C605"/>
      <c r="D605"/>
      <c r="E605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1:17">
      <c r="A606"/>
      <c r="B606"/>
      <c r="C606"/>
      <c r="D606"/>
      <c r="E606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</row>
    <row r="607" spans="1:17">
      <c r="A607"/>
      <c r="B607"/>
      <c r="C607"/>
      <c r="D607"/>
      <c r="E607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1:17">
      <c r="A608"/>
      <c r="B608"/>
      <c r="C608"/>
      <c r="D608"/>
      <c r="E60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1:17">
      <c r="A609"/>
      <c r="B609"/>
      <c r="C609"/>
      <c r="D609"/>
      <c r="E609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1:17">
      <c r="A610"/>
      <c r="B610"/>
      <c r="C610"/>
      <c r="D610"/>
      <c r="E610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1:17">
      <c r="A611"/>
      <c r="B611"/>
      <c r="C611"/>
      <c r="D611"/>
      <c r="E611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1:17">
      <c r="A612"/>
      <c r="B612"/>
      <c r="C612"/>
      <c r="D612"/>
      <c r="E612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</row>
    <row r="613" spans="1:17">
      <c r="A613"/>
      <c r="B613"/>
      <c r="C613"/>
      <c r="D613"/>
      <c r="E613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1:17">
      <c r="A614"/>
      <c r="B614"/>
      <c r="C614"/>
      <c r="D614"/>
      <c r="E614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</row>
    <row r="615" spans="1:17">
      <c r="A615"/>
      <c r="B615"/>
      <c r="C615"/>
      <c r="D615"/>
      <c r="E615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</row>
    <row r="616" spans="1:17">
      <c r="A616"/>
      <c r="B616"/>
      <c r="C616"/>
      <c r="D616"/>
      <c r="E616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</row>
    <row r="617" spans="1:17">
      <c r="A617"/>
      <c r="B617"/>
      <c r="C617"/>
      <c r="D617"/>
      <c r="E617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1:17">
      <c r="A618"/>
      <c r="B618"/>
      <c r="C618"/>
      <c r="D618"/>
      <c r="E61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</row>
    <row r="619" spans="1:17">
      <c r="A619"/>
      <c r="B619"/>
      <c r="C619"/>
      <c r="D619"/>
      <c r="E619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</row>
    <row r="620" spans="1:17">
      <c r="A620"/>
      <c r="B620"/>
      <c r="C620"/>
      <c r="D620"/>
      <c r="E620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</row>
    <row r="621" spans="1:17">
      <c r="A621"/>
      <c r="B621"/>
      <c r="C621"/>
      <c r="D621"/>
      <c r="E621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</row>
    <row r="622" spans="1:17">
      <c r="A622"/>
      <c r="B622"/>
      <c r="C622"/>
      <c r="D622"/>
      <c r="E622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</row>
    <row r="623" spans="1:17">
      <c r="A623"/>
      <c r="B623"/>
      <c r="C623"/>
      <c r="D623"/>
      <c r="E623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</row>
    <row r="624" spans="1:17">
      <c r="A624"/>
      <c r="B624"/>
      <c r="C624"/>
      <c r="D624"/>
      <c r="E624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</row>
    <row r="625" spans="1:17">
      <c r="A625"/>
      <c r="B625"/>
      <c r="C625"/>
      <c r="D625"/>
      <c r="E625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</row>
    <row r="626" spans="1:17">
      <c r="A626"/>
      <c r="B626"/>
      <c r="C626"/>
      <c r="D626"/>
      <c r="E626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</row>
    <row r="627" spans="1:17">
      <c r="A627"/>
      <c r="B627"/>
      <c r="C627"/>
      <c r="D627"/>
      <c r="E627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</row>
    <row r="628" spans="1:17">
      <c r="A628"/>
      <c r="B628"/>
      <c r="C628"/>
      <c r="D628"/>
      <c r="E62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</row>
    <row r="629" spans="1:17">
      <c r="A629"/>
      <c r="B629"/>
      <c r="C629"/>
      <c r="D629"/>
      <c r="E629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</row>
    <row r="630" spans="1:17">
      <c r="A630"/>
      <c r="B630"/>
      <c r="C630"/>
      <c r="D630"/>
      <c r="E630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1:17">
      <c r="A631"/>
      <c r="B631"/>
      <c r="C631"/>
      <c r="D631"/>
      <c r="E631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</row>
    <row r="632" spans="1:17">
      <c r="A632"/>
      <c r="B632"/>
      <c r="C632"/>
      <c r="D632"/>
      <c r="E632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</row>
    <row r="633" spans="1:17">
      <c r="A633"/>
      <c r="B633"/>
      <c r="C633"/>
      <c r="D633"/>
      <c r="E633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</row>
    <row r="634" spans="1:17">
      <c r="A634"/>
      <c r="B634"/>
      <c r="C634"/>
      <c r="D634"/>
      <c r="E634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</row>
    <row r="635" spans="1:17">
      <c r="A635"/>
      <c r="B635"/>
      <c r="C635"/>
      <c r="D635"/>
      <c r="E635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</row>
    <row r="636" spans="1:17">
      <c r="A636"/>
      <c r="B636"/>
      <c r="C636"/>
      <c r="D636"/>
      <c r="E636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</row>
    <row r="637" spans="1:17">
      <c r="A637"/>
      <c r="B637"/>
      <c r="C637"/>
      <c r="D637"/>
      <c r="E637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</row>
    <row r="638" spans="1:17">
      <c r="A638"/>
      <c r="B638"/>
      <c r="C638"/>
      <c r="D638"/>
      <c r="E63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</row>
    <row r="639" spans="1:17">
      <c r="A639"/>
      <c r="B639"/>
      <c r="C639"/>
      <c r="D639"/>
      <c r="E639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</row>
    <row r="640" spans="1:17">
      <c r="A640"/>
      <c r="B640"/>
      <c r="C640"/>
      <c r="D640"/>
      <c r="E640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</row>
    <row r="641" spans="1:17">
      <c r="A641"/>
      <c r="B641"/>
      <c r="C641"/>
      <c r="D641"/>
      <c r="E641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</row>
    <row r="642" spans="1:17">
      <c r="A642"/>
      <c r="B642"/>
      <c r="C642"/>
      <c r="D642"/>
      <c r="E642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</row>
    <row r="643" spans="1:17">
      <c r="A643"/>
      <c r="B643"/>
      <c r="C643"/>
      <c r="D643"/>
      <c r="E64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  <row r="644" spans="1:17">
      <c r="A644"/>
      <c r="B644"/>
      <c r="C644"/>
      <c r="D644"/>
      <c r="E644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</row>
    <row r="645" spans="1:17">
      <c r="A645"/>
      <c r="B645"/>
      <c r="C645"/>
      <c r="D645"/>
      <c r="E645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</row>
    <row r="646" spans="1:17">
      <c r="A646"/>
      <c r="B646"/>
      <c r="C646"/>
      <c r="D646"/>
      <c r="E646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</row>
    <row r="647" spans="1:17">
      <c r="A647"/>
      <c r="B647"/>
      <c r="C647"/>
      <c r="D647"/>
      <c r="E647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</row>
    <row r="648" spans="1:17">
      <c r="A648"/>
      <c r="B648"/>
      <c r="C648"/>
      <c r="D648"/>
      <c r="E64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</row>
    <row r="649" spans="1:17">
      <c r="A649"/>
      <c r="B649"/>
      <c r="C649"/>
      <c r="D649"/>
      <c r="E649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</row>
    <row r="650" spans="1:17">
      <c r="A650"/>
      <c r="B650"/>
      <c r="C650"/>
      <c r="D650"/>
      <c r="E650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</row>
    <row r="651" spans="1:17">
      <c r="A651"/>
      <c r="B651"/>
      <c r="C651"/>
      <c r="D651"/>
      <c r="E651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</row>
    <row r="652" spans="1:17">
      <c r="A652"/>
      <c r="B652"/>
      <c r="C652"/>
      <c r="D652"/>
      <c r="E652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</row>
    <row r="653" spans="1:17">
      <c r="A653"/>
      <c r="B653"/>
      <c r="C653"/>
      <c r="D653"/>
      <c r="E653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</row>
    <row r="654" spans="1:17">
      <c r="A654"/>
      <c r="B654"/>
      <c r="C654"/>
      <c r="D654"/>
      <c r="E654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</row>
    <row r="655" spans="1:17">
      <c r="A655"/>
      <c r="B655"/>
      <c r="C655"/>
      <c r="D655"/>
      <c r="E655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</row>
    <row r="656" spans="1:17">
      <c r="A656"/>
      <c r="B656"/>
      <c r="C656"/>
      <c r="D656"/>
      <c r="E656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</row>
    <row r="657" spans="1:17">
      <c r="A657"/>
      <c r="B657"/>
      <c r="C657"/>
      <c r="D657"/>
      <c r="E657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</row>
    <row r="658" spans="1:17">
      <c r="A658"/>
      <c r="B658"/>
      <c r="C658"/>
      <c r="D658"/>
      <c r="E6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</row>
    <row r="659" spans="1:17">
      <c r="A659"/>
      <c r="B659"/>
      <c r="C659"/>
      <c r="D659"/>
      <c r="E659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</row>
    <row r="660" spans="1:17">
      <c r="A660"/>
      <c r="B660"/>
      <c r="C660"/>
      <c r="D660"/>
      <c r="E660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</row>
    <row r="661" spans="1:17">
      <c r="A661"/>
      <c r="B661"/>
      <c r="C661"/>
      <c r="D661"/>
      <c r="E661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</row>
    <row r="662" spans="1:17">
      <c r="A662"/>
      <c r="B662"/>
      <c r="C662"/>
      <c r="D662"/>
      <c r="E662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</row>
    <row r="663" spans="1:17">
      <c r="A663"/>
      <c r="B663"/>
      <c r="C663"/>
      <c r="D663"/>
      <c r="E663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</row>
    <row r="664" spans="1:17">
      <c r="A664"/>
      <c r="B664"/>
      <c r="C664"/>
      <c r="D664"/>
      <c r="E664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</row>
    <row r="665" spans="1:17">
      <c r="A665"/>
      <c r="B665"/>
      <c r="C665"/>
      <c r="D665"/>
      <c r="E665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</row>
    <row r="666" spans="1:17">
      <c r="A666"/>
      <c r="B666"/>
      <c r="C666"/>
      <c r="D666"/>
      <c r="E666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</row>
    <row r="667" spans="1:17">
      <c r="A667"/>
      <c r="B667"/>
      <c r="C667"/>
      <c r="D667"/>
      <c r="E667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</row>
    <row r="668" spans="1:17">
      <c r="A668"/>
      <c r="B668"/>
      <c r="C668"/>
      <c r="D668"/>
      <c r="E66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</row>
    <row r="669" spans="1:17">
      <c r="A669"/>
      <c r="B669"/>
      <c r="C669"/>
      <c r="D669"/>
      <c r="E669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</row>
    <row r="670" spans="1:17">
      <c r="A670"/>
      <c r="B670"/>
      <c r="C670"/>
      <c r="D670"/>
      <c r="E670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</row>
    <row r="671" spans="1:17">
      <c r="A671"/>
      <c r="B671"/>
      <c r="C671"/>
      <c r="D671"/>
      <c r="E671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</row>
    <row r="672" spans="1:17">
      <c r="A672"/>
      <c r="B672"/>
      <c r="C672"/>
      <c r="D672"/>
      <c r="E672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</row>
    <row r="673" spans="1:17">
      <c r="A673"/>
      <c r="B673"/>
      <c r="C673"/>
      <c r="D673"/>
      <c r="E673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</row>
    <row r="674" spans="1:17">
      <c r="A674"/>
      <c r="B674"/>
      <c r="C674"/>
      <c r="D674"/>
      <c r="E674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</row>
    <row r="675" spans="1:17">
      <c r="A675"/>
      <c r="B675"/>
      <c r="C675"/>
      <c r="D675"/>
      <c r="E675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</row>
    <row r="676" spans="1:17">
      <c r="A676"/>
      <c r="B676"/>
      <c r="C676"/>
      <c r="D676"/>
      <c r="E676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</row>
    <row r="677" spans="1:17">
      <c r="A677"/>
      <c r="B677"/>
      <c r="C677"/>
      <c r="D677"/>
      <c r="E677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</row>
    <row r="678" spans="1:17">
      <c r="A678"/>
      <c r="B678"/>
      <c r="C678"/>
      <c r="D678"/>
      <c r="E67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</row>
    <row r="679" spans="1:17">
      <c r="A679"/>
      <c r="B679"/>
      <c r="C679"/>
      <c r="D679"/>
      <c r="E679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</row>
    <row r="680" spans="1:17">
      <c r="A680"/>
      <c r="B680"/>
      <c r="C680"/>
      <c r="D680"/>
      <c r="E680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</row>
    <row r="681" spans="1:17">
      <c r="A681"/>
      <c r="B681"/>
      <c r="C681"/>
      <c r="D681"/>
      <c r="E681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</row>
    <row r="682" spans="1:17">
      <c r="A682"/>
      <c r="B682"/>
      <c r="C682"/>
      <c r="D682"/>
      <c r="E682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</row>
    <row r="683" spans="1:17">
      <c r="A683"/>
      <c r="B683"/>
      <c r="C683"/>
      <c r="D683"/>
      <c r="E683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</row>
    <row r="684" spans="1:17">
      <c r="A684"/>
      <c r="B684"/>
      <c r="C684"/>
      <c r="D684"/>
      <c r="E684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</row>
    <row r="685" spans="1:17">
      <c r="A685"/>
      <c r="B685"/>
      <c r="C685"/>
      <c r="D685"/>
      <c r="E685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</row>
    <row r="686" spans="1:17">
      <c r="A686"/>
      <c r="B686"/>
      <c r="C686"/>
      <c r="D686"/>
      <c r="E686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</row>
    <row r="687" spans="1:17">
      <c r="A687"/>
      <c r="B687"/>
      <c r="C687"/>
      <c r="D687"/>
      <c r="E687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</row>
    <row r="688" spans="1:17">
      <c r="A688"/>
      <c r="B688"/>
      <c r="C688"/>
      <c r="D688"/>
      <c r="E68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</row>
    <row r="689" spans="1:17">
      <c r="A689"/>
      <c r="B689"/>
      <c r="C689"/>
      <c r="D689"/>
      <c r="E689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</row>
    <row r="690" spans="1:17">
      <c r="A690"/>
      <c r="B690"/>
      <c r="C690"/>
      <c r="D690"/>
      <c r="E690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</row>
    <row r="691" spans="1:17">
      <c r="A691"/>
      <c r="B691"/>
      <c r="C691"/>
      <c r="D691"/>
      <c r="E691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</row>
    <row r="692" spans="1:17">
      <c r="A692"/>
      <c r="B692"/>
      <c r="C692"/>
      <c r="D692"/>
      <c r="E692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</row>
    <row r="693" spans="1:17">
      <c r="A693"/>
      <c r="B693"/>
      <c r="C693"/>
      <c r="D693"/>
      <c r="E693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</row>
    <row r="694" spans="1:17">
      <c r="A694"/>
      <c r="B694"/>
      <c r="C694"/>
      <c r="D694"/>
      <c r="E694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</row>
    <row r="695" spans="1:17">
      <c r="A695"/>
      <c r="B695"/>
      <c r="C695"/>
      <c r="D695"/>
      <c r="E695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</row>
    <row r="696" spans="1:17">
      <c r="A696"/>
      <c r="B696"/>
      <c r="C696"/>
      <c r="D696"/>
      <c r="E696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</row>
    <row r="697" spans="1:17">
      <c r="A697"/>
      <c r="B697"/>
      <c r="C697"/>
      <c r="D697"/>
      <c r="E697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</row>
    <row r="698" spans="1:17">
      <c r="A698"/>
      <c r="B698"/>
      <c r="C698"/>
      <c r="D698"/>
      <c r="E69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</row>
    <row r="699" spans="1:17">
      <c r="A699"/>
      <c r="B699"/>
      <c r="C699"/>
      <c r="D699"/>
      <c r="E699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</row>
    <row r="700" spans="1:17">
      <c r="A700"/>
      <c r="B700"/>
      <c r="C700"/>
      <c r="D700"/>
      <c r="E700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</row>
    <row r="701" spans="1:17">
      <c r="A701"/>
      <c r="B701"/>
      <c r="C701"/>
      <c r="D701"/>
      <c r="E701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</row>
    <row r="702" spans="1:17">
      <c r="A702"/>
      <c r="B702"/>
      <c r="C702"/>
      <c r="D702"/>
      <c r="E702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</row>
    <row r="703" spans="1:17">
      <c r="A703"/>
      <c r="B703"/>
      <c r="C703"/>
      <c r="D703"/>
      <c r="E703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</row>
    <row r="704" spans="1:17">
      <c r="A704"/>
      <c r="B704"/>
      <c r="C704"/>
      <c r="D704"/>
      <c r="E704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</row>
    <row r="705" spans="1:17">
      <c r="A705"/>
      <c r="B705"/>
      <c r="C705"/>
      <c r="D705"/>
      <c r="E705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</row>
    <row r="706" spans="1:17">
      <c r="A706"/>
      <c r="B706"/>
      <c r="C706"/>
      <c r="D706"/>
      <c r="E706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</row>
    <row r="707" spans="1:17">
      <c r="A707"/>
      <c r="B707"/>
      <c r="C707"/>
      <c r="D707"/>
      <c r="E707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</row>
    <row r="708" spans="1:17">
      <c r="A708"/>
      <c r="B708"/>
      <c r="C708"/>
      <c r="D708"/>
      <c r="E70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</row>
    <row r="709" spans="1:17">
      <c r="A709"/>
      <c r="B709"/>
      <c r="C709"/>
      <c r="D709"/>
      <c r="E709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</row>
    <row r="710" spans="1:17">
      <c r="A710"/>
      <c r="B710"/>
      <c r="C710"/>
      <c r="D710"/>
      <c r="E710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</row>
    <row r="711" spans="1:17">
      <c r="A711"/>
      <c r="B711"/>
      <c r="C711"/>
      <c r="D711"/>
      <c r="E711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</row>
    <row r="712" spans="1:17">
      <c r="A712"/>
      <c r="B712"/>
      <c r="C712"/>
      <c r="D712"/>
      <c r="E712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</row>
    <row r="713" spans="1:17">
      <c r="A713"/>
      <c r="B713"/>
      <c r="C713"/>
      <c r="D713"/>
      <c r="E713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</row>
    <row r="714" spans="1:17">
      <c r="A714"/>
      <c r="B714"/>
      <c r="C714"/>
      <c r="D714"/>
      <c r="E714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</row>
    <row r="715" spans="1:17">
      <c r="A715"/>
      <c r="B715"/>
      <c r="C715"/>
      <c r="D715"/>
      <c r="E715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</row>
    <row r="716" spans="1:17">
      <c r="A716"/>
      <c r="B716"/>
      <c r="C716"/>
      <c r="D716"/>
      <c r="E716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</row>
    <row r="717" spans="1:17">
      <c r="A717"/>
      <c r="B717"/>
      <c r="C717"/>
      <c r="D717"/>
      <c r="E717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</row>
    <row r="718" spans="1:17">
      <c r="A718"/>
      <c r="B718"/>
      <c r="C718"/>
      <c r="D718"/>
      <c r="E71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</row>
    <row r="719" spans="1:17">
      <c r="A719"/>
      <c r="B719"/>
      <c r="C719"/>
      <c r="D719"/>
      <c r="E719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</row>
    <row r="720" spans="1:17">
      <c r="A720"/>
      <c r="B720"/>
      <c r="C720"/>
      <c r="D720"/>
      <c r="E720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</row>
    <row r="721" spans="1:17">
      <c r="A721"/>
      <c r="B721"/>
      <c r="C721"/>
      <c r="D721"/>
      <c r="E721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</row>
    <row r="722" spans="1:17">
      <c r="A722"/>
      <c r="B722"/>
      <c r="C722"/>
      <c r="D722"/>
      <c r="E722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</row>
    <row r="723" spans="1:17">
      <c r="A723"/>
      <c r="B723"/>
      <c r="C723"/>
      <c r="D723"/>
      <c r="E723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</row>
    <row r="724" spans="1:17">
      <c r="A724"/>
      <c r="B724"/>
      <c r="C724"/>
      <c r="D724"/>
      <c r="E724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</row>
    <row r="725" spans="1:17">
      <c r="A725"/>
      <c r="B725"/>
      <c r="C725"/>
      <c r="D725"/>
      <c r="E725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</row>
    <row r="726" spans="1:17">
      <c r="A726"/>
      <c r="B726"/>
      <c r="C726"/>
      <c r="D726"/>
      <c r="E726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</row>
    <row r="727" spans="1:17">
      <c r="A727"/>
      <c r="B727"/>
      <c r="C727"/>
      <c r="D727"/>
      <c r="E727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</row>
    <row r="728" spans="1:17">
      <c r="A728"/>
      <c r="B728"/>
      <c r="C728"/>
      <c r="D728"/>
      <c r="E72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</row>
    <row r="729" spans="1:17">
      <c r="A729"/>
      <c r="B729"/>
      <c r="C729"/>
      <c r="D729"/>
      <c r="E729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</row>
    <row r="730" spans="1:17">
      <c r="A730"/>
      <c r="B730"/>
      <c r="C730"/>
      <c r="D730"/>
      <c r="E730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</row>
    <row r="731" spans="1:17">
      <c r="A731"/>
      <c r="B731"/>
      <c r="C731"/>
      <c r="D731"/>
      <c r="E731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</row>
    <row r="732" spans="1:17">
      <c r="A732"/>
      <c r="B732"/>
      <c r="C732"/>
      <c r="D732"/>
      <c r="E732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</row>
    <row r="733" spans="1:17">
      <c r="A733"/>
      <c r="B733"/>
      <c r="C733"/>
      <c r="D733"/>
      <c r="E733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</row>
    <row r="734" spans="1:17">
      <c r="A734"/>
      <c r="B734"/>
      <c r="C734"/>
      <c r="D734"/>
      <c r="E734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</row>
    <row r="735" spans="1:17">
      <c r="A735"/>
      <c r="B735"/>
      <c r="C735"/>
      <c r="D735"/>
      <c r="E735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</row>
    <row r="736" spans="1:17">
      <c r="A736"/>
      <c r="B736"/>
      <c r="C736"/>
      <c r="D736"/>
      <c r="E736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</row>
    <row r="737" spans="1:17">
      <c r="A737"/>
      <c r="B737"/>
      <c r="C737"/>
      <c r="D737"/>
      <c r="E737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</row>
    <row r="738" spans="1:17">
      <c r="A738"/>
      <c r="B738"/>
      <c r="C738"/>
      <c r="D738"/>
      <c r="E73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</row>
    <row r="739" spans="1:17">
      <c r="A739"/>
      <c r="B739"/>
      <c r="C739"/>
      <c r="D739"/>
      <c r="E739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</row>
    <row r="740" spans="1:17">
      <c r="A740"/>
      <c r="B740"/>
      <c r="C740"/>
      <c r="D740"/>
      <c r="E740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</row>
    <row r="741" spans="1:17">
      <c r="A741"/>
      <c r="B741"/>
      <c r="C741"/>
      <c r="D741"/>
      <c r="E741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</row>
    <row r="742" spans="1:17">
      <c r="A742"/>
      <c r="B742"/>
      <c r="C742"/>
      <c r="D742"/>
      <c r="E742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</row>
    <row r="743" spans="1:17">
      <c r="A743"/>
      <c r="B743"/>
      <c r="C743"/>
      <c r="D743"/>
      <c r="E743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</row>
    <row r="744" spans="1:17">
      <c r="A744"/>
      <c r="B744"/>
      <c r="C744"/>
      <c r="D744"/>
      <c r="E744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</row>
    <row r="745" spans="1:17">
      <c r="A745"/>
      <c r="B745"/>
      <c r="C745"/>
      <c r="D745"/>
      <c r="E745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</row>
    <row r="746" spans="1:17">
      <c r="A746"/>
      <c r="B746"/>
      <c r="C746"/>
      <c r="D746"/>
      <c r="E746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</row>
    <row r="747" spans="1:17">
      <c r="A747"/>
      <c r="B747"/>
      <c r="C747"/>
      <c r="D747"/>
      <c r="E747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</row>
    <row r="748" spans="1:17">
      <c r="A748"/>
      <c r="B748"/>
      <c r="C748"/>
      <c r="D748"/>
      <c r="E74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</row>
    <row r="749" spans="1:17">
      <c r="A749"/>
      <c r="B749"/>
      <c r="C749"/>
      <c r="D749"/>
      <c r="E749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</row>
    <row r="750" spans="1:17">
      <c r="A750"/>
      <c r="B750"/>
      <c r="C750"/>
      <c r="D750"/>
      <c r="E750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</row>
    <row r="751" spans="1:17">
      <c r="A751"/>
      <c r="B751"/>
      <c r="C751"/>
      <c r="D751"/>
      <c r="E751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</row>
    <row r="752" spans="1:17">
      <c r="A752"/>
      <c r="B752"/>
      <c r="C752"/>
      <c r="D752"/>
      <c r="E752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</row>
    <row r="753" spans="1:17">
      <c r="A753"/>
      <c r="B753"/>
      <c r="C753"/>
      <c r="D753"/>
      <c r="E753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</row>
    <row r="754" spans="1:17">
      <c r="A754"/>
      <c r="B754"/>
      <c r="C754"/>
      <c r="D754"/>
      <c r="E754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</row>
    <row r="755" spans="1:17">
      <c r="A755"/>
      <c r="B755"/>
      <c r="C755"/>
      <c r="D755"/>
      <c r="E755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</row>
    <row r="756" spans="1:17">
      <c r="A756"/>
      <c r="B756"/>
      <c r="C756"/>
      <c r="D756"/>
      <c r="E756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</row>
    <row r="757" spans="1:17">
      <c r="A757"/>
      <c r="B757"/>
      <c r="C757"/>
      <c r="D757"/>
      <c r="E757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</row>
    <row r="758" spans="1:17">
      <c r="A758"/>
      <c r="B758"/>
      <c r="C758"/>
      <c r="D758"/>
      <c r="E7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</row>
    <row r="759" spans="1:17">
      <c r="A759"/>
      <c r="B759"/>
      <c r="C759"/>
      <c r="D759"/>
      <c r="E759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</row>
    <row r="760" spans="1:17">
      <c r="A760"/>
      <c r="B760"/>
      <c r="C760"/>
      <c r="D760"/>
      <c r="E760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</row>
    <row r="761" spans="1:17">
      <c r="A761"/>
      <c r="B761"/>
      <c r="C761"/>
      <c r="D761"/>
      <c r="E761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</row>
    <row r="762" spans="1:17">
      <c r="A762"/>
      <c r="B762"/>
      <c r="C762"/>
      <c r="D762"/>
      <c r="E762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</row>
    <row r="763" spans="1:17">
      <c r="A763"/>
      <c r="B763"/>
      <c r="C763"/>
      <c r="D763"/>
      <c r="E763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</row>
    <row r="764" spans="1:17">
      <c r="A764"/>
      <c r="B764"/>
      <c r="C764"/>
      <c r="D764"/>
      <c r="E764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</row>
    <row r="765" spans="1:17">
      <c r="A765"/>
      <c r="B765"/>
      <c r="C765"/>
      <c r="D765"/>
      <c r="E765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</row>
    <row r="766" spans="1:17">
      <c r="A766"/>
      <c r="B766"/>
      <c r="C766"/>
      <c r="D766"/>
      <c r="E766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</row>
    <row r="767" spans="1:17">
      <c r="A767"/>
      <c r="B767"/>
      <c r="C767"/>
      <c r="D767"/>
      <c r="E767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</row>
    <row r="768" spans="1:17">
      <c r="A768"/>
      <c r="B768"/>
      <c r="C768"/>
      <c r="D768"/>
      <c r="E76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</row>
    <row r="769" spans="1:17">
      <c r="A769"/>
      <c r="B769"/>
      <c r="C769"/>
      <c r="D769"/>
      <c r="E769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</row>
    <row r="770" spans="1:17">
      <c r="A770"/>
      <c r="B770"/>
      <c r="C770"/>
      <c r="D770"/>
      <c r="E770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</row>
    <row r="771" spans="1:17">
      <c r="A771"/>
      <c r="B771"/>
      <c r="C771"/>
      <c r="D771"/>
      <c r="E771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</row>
    <row r="772" spans="1:17">
      <c r="A772"/>
      <c r="B772"/>
      <c r="C772"/>
      <c r="D772"/>
      <c r="E772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</row>
    <row r="773" spans="1:17">
      <c r="A773"/>
      <c r="B773"/>
      <c r="C773"/>
      <c r="D773"/>
      <c r="E773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</row>
    <row r="774" spans="1:17">
      <c r="A774"/>
      <c r="B774"/>
      <c r="C774"/>
      <c r="D774"/>
      <c r="E774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</row>
    <row r="775" spans="1:17">
      <c r="A775"/>
      <c r="B775"/>
      <c r="C775"/>
      <c r="D775"/>
      <c r="E775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</row>
    <row r="776" spans="1:17">
      <c r="A776"/>
      <c r="B776"/>
      <c r="C776"/>
      <c r="D776"/>
      <c r="E776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</row>
    <row r="777" spans="1:17">
      <c r="A777"/>
      <c r="B777"/>
      <c r="C777"/>
      <c r="D777"/>
      <c r="E777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</row>
    <row r="778" spans="1:17">
      <c r="A778"/>
      <c r="B778"/>
      <c r="C778"/>
      <c r="D778"/>
      <c r="E77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</row>
    <row r="779" spans="1:17">
      <c r="A779"/>
      <c r="B779"/>
      <c r="C779"/>
      <c r="D779"/>
      <c r="E779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</row>
    <row r="780" spans="1:17">
      <c r="A780"/>
      <c r="B780"/>
      <c r="C780"/>
      <c r="D780"/>
      <c r="E780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</row>
    <row r="781" spans="1:17">
      <c r="A781"/>
      <c r="B781"/>
      <c r="C781"/>
      <c r="D781"/>
      <c r="E781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</row>
    <row r="782" spans="1:17">
      <c r="A782"/>
      <c r="B782"/>
      <c r="C782"/>
      <c r="D782"/>
      <c r="E782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</row>
    <row r="783" spans="1:17">
      <c r="A783"/>
      <c r="B783"/>
      <c r="C783"/>
      <c r="D783"/>
      <c r="E783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</row>
    <row r="784" spans="1:17">
      <c r="A784"/>
      <c r="B784"/>
      <c r="C784"/>
      <c r="D784"/>
      <c r="E784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</row>
    <row r="785" spans="1:17">
      <c r="A785"/>
      <c r="B785"/>
      <c r="C785"/>
      <c r="D785"/>
      <c r="E785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</row>
    <row r="786" spans="1:17">
      <c r="A786"/>
      <c r="B786"/>
      <c r="C786"/>
      <c r="D786"/>
      <c r="E786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</row>
    <row r="787" spans="1:17">
      <c r="A787"/>
      <c r="B787"/>
      <c r="C787"/>
      <c r="D787"/>
      <c r="E787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</row>
    <row r="788" spans="1:17">
      <c r="A788"/>
      <c r="B788"/>
      <c r="C788"/>
      <c r="D788"/>
      <c r="E78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</row>
    <row r="789" spans="1:17">
      <c r="A789"/>
      <c r="B789"/>
      <c r="C789"/>
      <c r="D789"/>
      <c r="E789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</row>
    <row r="790" spans="1:17">
      <c r="A790"/>
      <c r="B790"/>
      <c r="C790"/>
      <c r="D790"/>
      <c r="E790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</row>
    <row r="791" spans="1:17">
      <c r="A791"/>
      <c r="B791"/>
      <c r="C791"/>
      <c r="D791"/>
      <c r="E791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</row>
    <row r="792" spans="1:17">
      <c r="A792"/>
      <c r="B792"/>
      <c r="C792"/>
      <c r="D792"/>
      <c r="E792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</row>
    <row r="793" spans="1:17">
      <c r="A793"/>
      <c r="B793"/>
      <c r="C793"/>
      <c r="D793"/>
      <c r="E793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</row>
    <row r="794" spans="1:17">
      <c r="A794"/>
      <c r="B794"/>
      <c r="C794"/>
      <c r="D794"/>
      <c r="E794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</row>
    <row r="795" spans="1:17">
      <c r="A795"/>
      <c r="B795"/>
      <c r="C795"/>
      <c r="D795"/>
      <c r="E795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</row>
    <row r="796" spans="1:17">
      <c r="A796"/>
      <c r="B796"/>
      <c r="C796"/>
      <c r="D796"/>
      <c r="E796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</row>
    <row r="797" spans="1:17">
      <c r="A797"/>
      <c r="B797"/>
      <c r="C797"/>
      <c r="D797"/>
      <c r="E797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</row>
    <row r="798" spans="1:17">
      <c r="A798"/>
      <c r="B798"/>
      <c r="C798"/>
      <c r="D798"/>
      <c r="E79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</row>
    <row r="799" spans="1:17">
      <c r="A799"/>
      <c r="B799"/>
      <c r="C799"/>
      <c r="D799"/>
      <c r="E799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</row>
    <row r="800" spans="1:17">
      <c r="A800"/>
      <c r="B800"/>
      <c r="C800"/>
      <c r="D800"/>
      <c r="E800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</row>
    <row r="801" spans="1:17">
      <c r="A801"/>
      <c r="B801"/>
      <c r="C801"/>
      <c r="D801"/>
      <c r="E801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</row>
    <row r="802" spans="1:17">
      <c r="A802"/>
      <c r="B802"/>
      <c r="C802"/>
      <c r="D802"/>
      <c r="E802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</row>
    <row r="803" spans="1:17">
      <c r="A803"/>
      <c r="B803"/>
      <c r="C803"/>
      <c r="D803"/>
      <c r="E803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</row>
    <row r="804" spans="1:17">
      <c r="A804"/>
      <c r="B804"/>
      <c r="C804"/>
      <c r="D804"/>
      <c r="E804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</row>
    <row r="805" spans="1:17">
      <c r="A805"/>
      <c r="B805"/>
      <c r="C805"/>
      <c r="D805"/>
      <c r="E805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</row>
    <row r="806" spans="1:17">
      <c r="A806"/>
      <c r="B806"/>
      <c r="C806"/>
      <c r="D806"/>
      <c r="E806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</row>
    <row r="807" spans="1:17">
      <c r="A807"/>
      <c r="B807"/>
      <c r="C807"/>
      <c r="D807"/>
      <c r="E807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</row>
    <row r="808" spans="1:17">
      <c r="A808"/>
      <c r="B808"/>
      <c r="C808"/>
      <c r="D808"/>
      <c r="E80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</row>
    <row r="809" spans="1:17">
      <c r="A809"/>
      <c r="B809"/>
      <c r="C809"/>
      <c r="D809"/>
      <c r="E809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</row>
    <row r="810" spans="1:17">
      <c r="A810"/>
      <c r="B810"/>
      <c r="C810"/>
      <c r="D810"/>
      <c r="E810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</row>
    <row r="811" spans="1:17">
      <c r="A811"/>
      <c r="B811"/>
      <c r="C811"/>
      <c r="D811"/>
      <c r="E811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</row>
    <row r="812" spans="1:17">
      <c r="A812"/>
      <c r="B812"/>
      <c r="C812"/>
      <c r="D812"/>
      <c r="E812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</row>
    <row r="813" spans="1:17">
      <c r="A813"/>
      <c r="B813"/>
      <c r="C813"/>
      <c r="D813"/>
      <c r="E813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</row>
    <row r="814" spans="1:17">
      <c r="A814"/>
      <c r="B814"/>
      <c r="C814"/>
      <c r="D814"/>
      <c r="E814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</row>
    <row r="815" spans="1:17">
      <c r="A815"/>
      <c r="B815"/>
      <c r="C815"/>
      <c r="D815"/>
      <c r="E815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</row>
    <row r="816" spans="1:17">
      <c r="A816"/>
      <c r="B816"/>
      <c r="C816"/>
      <c r="D816"/>
      <c r="E816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</row>
    <row r="817" spans="1:17">
      <c r="A817"/>
      <c r="B817"/>
      <c r="C817"/>
      <c r="D817"/>
      <c r="E817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</row>
    <row r="818" spans="1:17">
      <c r="A818"/>
      <c r="B818"/>
      <c r="C818"/>
      <c r="D818"/>
      <c r="E81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</row>
    <row r="819" spans="1:17">
      <c r="A819"/>
      <c r="B819"/>
      <c r="C819"/>
      <c r="D819"/>
      <c r="E819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</row>
    <row r="820" spans="1:17">
      <c r="A820"/>
      <c r="B820"/>
      <c r="C820"/>
      <c r="D820"/>
      <c r="E820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</row>
    <row r="821" spans="1:17">
      <c r="A821"/>
      <c r="B821"/>
      <c r="C821"/>
      <c r="D821"/>
      <c r="E821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</row>
    <row r="822" spans="1:17">
      <c r="A822"/>
      <c r="B822"/>
      <c r="C822"/>
      <c r="D822"/>
      <c r="E822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</row>
    <row r="823" spans="1:17">
      <c r="A823"/>
      <c r="B823"/>
      <c r="C823"/>
      <c r="D823"/>
      <c r="E823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</row>
    <row r="824" spans="1:17">
      <c r="A824"/>
      <c r="B824"/>
      <c r="C824"/>
      <c r="D824"/>
      <c r="E824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</row>
    <row r="825" spans="1:17">
      <c r="A825"/>
      <c r="B825"/>
      <c r="C825"/>
      <c r="D825"/>
      <c r="E825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</row>
    <row r="826" spans="1:17">
      <c r="A826"/>
      <c r="B826"/>
      <c r="C826"/>
      <c r="D826"/>
      <c r="E826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</row>
    <row r="827" spans="1:17">
      <c r="A827"/>
      <c r="B827"/>
      <c r="C827"/>
      <c r="D827"/>
      <c r="E827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</row>
    <row r="828" spans="1:17">
      <c r="A828"/>
      <c r="B828"/>
      <c r="C828"/>
      <c r="D828"/>
      <c r="E82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</row>
    <row r="829" spans="1:17">
      <c r="A829"/>
      <c r="B829"/>
      <c r="C829"/>
      <c r="D829"/>
      <c r="E829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</row>
    <row r="830" spans="1:17">
      <c r="A830"/>
      <c r="B830"/>
      <c r="C830"/>
      <c r="D830"/>
      <c r="E830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</row>
    <row r="831" spans="1:17">
      <c r="A831"/>
      <c r="B831"/>
      <c r="C831"/>
      <c r="D831"/>
      <c r="E831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</row>
    <row r="832" spans="1:17">
      <c r="A832"/>
      <c r="B832"/>
      <c r="C832"/>
      <c r="D832"/>
      <c r="E832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</row>
    <row r="833" spans="1:17">
      <c r="A833"/>
      <c r="B833"/>
      <c r="C833"/>
      <c r="D833"/>
      <c r="E833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</row>
    <row r="834" spans="1:17">
      <c r="A834"/>
      <c r="B834"/>
      <c r="C834"/>
      <c r="D834"/>
      <c r="E834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</row>
    <row r="835" spans="1:17">
      <c r="A835"/>
      <c r="B835"/>
      <c r="C835"/>
      <c r="D835"/>
      <c r="E835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</row>
    <row r="836" spans="1:17">
      <c r="A836"/>
      <c r="B836"/>
      <c r="C836"/>
      <c r="D836"/>
      <c r="E836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</row>
    <row r="837" spans="1:17">
      <c r="A837"/>
      <c r="B837"/>
      <c r="C837"/>
      <c r="D837"/>
      <c r="E837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</row>
    <row r="838" spans="1:17">
      <c r="A838"/>
      <c r="B838"/>
      <c r="C838"/>
      <c r="D838"/>
      <c r="E83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</row>
    <row r="839" spans="1:17">
      <c r="A839"/>
      <c r="B839"/>
      <c r="C839"/>
      <c r="D839"/>
      <c r="E839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</row>
    <row r="840" spans="1:17">
      <c r="A840"/>
      <c r="B840"/>
      <c r="C840"/>
      <c r="D840"/>
      <c r="E840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</row>
    <row r="841" spans="1:17">
      <c r="A841"/>
      <c r="B841"/>
      <c r="C841"/>
      <c r="D841"/>
      <c r="E841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</row>
    <row r="842" spans="1:17">
      <c r="A842"/>
      <c r="B842"/>
      <c r="C842"/>
      <c r="D842"/>
      <c r="E842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</row>
    <row r="843" spans="1:17">
      <c r="A843"/>
      <c r="B843"/>
      <c r="C843"/>
      <c r="D843"/>
      <c r="E843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</row>
    <row r="844" spans="1:17">
      <c r="A844"/>
      <c r="B844"/>
      <c r="C844"/>
      <c r="D844"/>
      <c r="E844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</row>
    <row r="845" spans="1:17">
      <c r="A845"/>
      <c r="B845"/>
      <c r="C845"/>
      <c r="D845"/>
      <c r="E845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</row>
    <row r="846" spans="1:17">
      <c r="A846"/>
      <c r="B846"/>
      <c r="C846"/>
      <c r="D846"/>
      <c r="E846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</row>
    <row r="847" spans="1:17">
      <c r="A847"/>
      <c r="B847"/>
      <c r="C847"/>
      <c r="D847"/>
      <c r="E847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</row>
    <row r="848" spans="1:17">
      <c r="A848"/>
      <c r="B848"/>
      <c r="C848"/>
      <c r="D848"/>
      <c r="E84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</row>
    <row r="849" spans="1:17">
      <c r="A849"/>
      <c r="B849"/>
      <c r="C849"/>
      <c r="D849"/>
      <c r="E849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</row>
    <row r="850" spans="1:17">
      <c r="A850"/>
      <c r="B850"/>
      <c r="C850"/>
      <c r="D850"/>
      <c r="E850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</row>
    <row r="851" spans="1:17">
      <c r="A851"/>
      <c r="B851"/>
      <c r="C851"/>
      <c r="D851"/>
      <c r="E851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</row>
    <row r="852" spans="1:17">
      <c r="A852"/>
      <c r="B852"/>
      <c r="C852"/>
      <c r="D852"/>
      <c r="E852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</row>
    <row r="853" spans="1:17">
      <c r="A853"/>
      <c r="B853"/>
      <c r="C853"/>
      <c r="D853"/>
      <c r="E853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</row>
    <row r="854" spans="1:17">
      <c r="A854"/>
      <c r="B854"/>
      <c r="C854"/>
      <c r="D854"/>
      <c r="E854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</row>
    <row r="855" spans="1:17">
      <c r="A855"/>
      <c r="B855"/>
      <c r="C855"/>
      <c r="D855"/>
      <c r="E855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</row>
    <row r="856" spans="1:17">
      <c r="A856"/>
      <c r="B856"/>
      <c r="C856"/>
      <c r="D856"/>
      <c r="E856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</row>
    <row r="857" spans="1:17">
      <c r="A857"/>
      <c r="B857"/>
      <c r="C857"/>
      <c r="D857"/>
      <c r="E857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</row>
    <row r="858" spans="1:17">
      <c r="A858"/>
      <c r="B858"/>
      <c r="C858"/>
      <c r="D858"/>
      <c r="E8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</row>
    <row r="859" spans="1:17">
      <c r="A859"/>
      <c r="B859"/>
      <c r="C859"/>
      <c r="D859"/>
      <c r="E859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</row>
    <row r="860" spans="1:17">
      <c r="A860"/>
      <c r="B860"/>
      <c r="C860"/>
      <c r="D860"/>
      <c r="E860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</row>
    <row r="861" spans="1:17">
      <c r="A861"/>
      <c r="B861"/>
      <c r="C861"/>
      <c r="D861"/>
      <c r="E861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</row>
    <row r="862" spans="1:17">
      <c r="A862"/>
      <c r="B862"/>
      <c r="C862"/>
      <c r="D862"/>
      <c r="E862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</row>
    <row r="863" spans="1:17">
      <c r="A863"/>
      <c r="B863"/>
      <c r="C863"/>
      <c r="D863"/>
      <c r="E863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</row>
    <row r="864" spans="1:17">
      <c r="A864"/>
      <c r="B864"/>
      <c r="C864"/>
      <c r="D864"/>
      <c r="E864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</row>
    <row r="865" spans="1:17">
      <c r="A865"/>
      <c r="B865"/>
      <c r="C865"/>
      <c r="D865"/>
      <c r="E865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</row>
    <row r="866" spans="1:17">
      <c r="A866"/>
      <c r="B866"/>
      <c r="C866"/>
      <c r="D866"/>
      <c r="E866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</row>
    <row r="867" spans="1:17">
      <c r="A867"/>
      <c r="B867"/>
      <c r="C867"/>
      <c r="D867"/>
      <c r="E867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</row>
    <row r="868" spans="1:17">
      <c r="A868"/>
      <c r="B868"/>
      <c r="C868"/>
      <c r="D868"/>
      <c r="E86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</row>
    <row r="869" spans="1:17">
      <c r="A869"/>
      <c r="B869"/>
      <c r="C869"/>
      <c r="D869"/>
      <c r="E869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</row>
    <row r="870" spans="1:17">
      <c r="A870"/>
      <c r="B870"/>
      <c r="C870"/>
      <c r="D870"/>
      <c r="E870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</row>
    <row r="871" spans="1:17">
      <c r="A871"/>
      <c r="B871"/>
      <c r="C871"/>
      <c r="D871"/>
      <c r="E871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</row>
    <row r="872" spans="1:17">
      <c r="A872"/>
      <c r="B872"/>
      <c r="C872"/>
      <c r="D872"/>
      <c r="E872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</row>
    <row r="873" spans="1:17">
      <c r="A873"/>
      <c r="B873"/>
      <c r="C873"/>
      <c r="D873"/>
      <c r="E873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</row>
    <row r="874" spans="1:17">
      <c r="A874"/>
      <c r="B874"/>
      <c r="C874"/>
      <c r="D874"/>
      <c r="E874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</row>
    <row r="875" spans="1:17">
      <c r="A875"/>
      <c r="B875"/>
      <c r="C875"/>
      <c r="D875"/>
      <c r="E875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</row>
    <row r="876" spans="1:17">
      <c r="A876"/>
      <c r="B876"/>
      <c r="C876"/>
      <c r="D876"/>
      <c r="E876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</row>
    <row r="877" spans="1:17">
      <c r="A877"/>
      <c r="B877"/>
      <c r="C877"/>
      <c r="D877"/>
      <c r="E877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</row>
    <row r="878" spans="1:17">
      <c r="A878"/>
      <c r="B878"/>
      <c r="C878"/>
      <c r="D878"/>
      <c r="E87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</row>
    <row r="879" spans="1:17">
      <c r="A879"/>
      <c r="B879"/>
      <c r="C879"/>
      <c r="D879"/>
      <c r="E879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</row>
    <row r="880" spans="1:17">
      <c r="A880"/>
      <c r="B880"/>
      <c r="C880"/>
      <c r="D880"/>
      <c r="E880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</row>
    <row r="881" spans="1:17">
      <c r="A881"/>
      <c r="B881"/>
      <c r="C881"/>
      <c r="D881"/>
      <c r="E881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</row>
    <row r="882" spans="1:17">
      <c r="A882"/>
      <c r="B882"/>
      <c r="C882"/>
      <c r="D882"/>
      <c r="E882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</row>
    <row r="883" spans="1:17">
      <c r="A883"/>
      <c r="B883"/>
      <c r="C883"/>
      <c r="D883"/>
      <c r="E883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</row>
    <row r="884" spans="1:17">
      <c r="A884"/>
      <c r="B884"/>
      <c r="C884"/>
      <c r="D884"/>
      <c r="E884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</row>
    <row r="885" spans="1:17">
      <c r="A885"/>
      <c r="B885"/>
      <c r="C885"/>
      <c r="D885"/>
      <c r="E885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</row>
    <row r="886" spans="1:17">
      <c r="A886"/>
      <c r="B886"/>
      <c r="C886"/>
      <c r="D886"/>
      <c r="E886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</row>
    <row r="887" spans="1:17">
      <c r="A887"/>
      <c r="B887"/>
      <c r="C887"/>
      <c r="D887"/>
      <c r="E887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</row>
    <row r="888" spans="1:17">
      <c r="A888"/>
      <c r="B888"/>
      <c r="C888"/>
      <c r="D888"/>
      <c r="E88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</row>
    <row r="889" spans="1:17">
      <c r="A889"/>
      <c r="B889"/>
      <c r="C889"/>
      <c r="D889"/>
      <c r="E889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</row>
    <row r="890" spans="1:17">
      <c r="A890"/>
      <c r="B890"/>
      <c r="C890"/>
      <c r="D890"/>
      <c r="E890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</row>
    <row r="891" spans="1:17">
      <c r="A891"/>
      <c r="B891"/>
      <c r="C891"/>
      <c r="D891"/>
      <c r="E891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</row>
    <row r="892" spans="1:17">
      <c r="A892"/>
      <c r="B892"/>
      <c r="C892"/>
      <c r="D892"/>
      <c r="E892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</row>
    <row r="893" spans="1:17">
      <c r="A893"/>
      <c r="B893"/>
      <c r="C893"/>
      <c r="D893"/>
      <c r="E893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</row>
    <row r="894" spans="1:17">
      <c r="A894"/>
      <c r="B894"/>
      <c r="C894"/>
      <c r="D894"/>
      <c r="E894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</row>
    <row r="895" spans="1:17">
      <c r="A895"/>
      <c r="B895"/>
      <c r="C895"/>
      <c r="D895"/>
      <c r="E895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</row>
    <row r="896" spans="1:17">
      <c r="A896"/>
      <c r="B896"/>
      <c r="C896"/>
      <c r="D896"/>
      <c r="E896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</row>
    <row r="897" spans="1:17">
      <c r="A897"/>
      <c r="B897"/>
      <c r="C897"/>
      <c r="D897"/>
      <c r="E897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</row>
    <row r="898" spans="1:17">
      <c r="A898"/>
      <c r="B898"/>
      <c r="C898"/>
      <c r="D898"/>
      <c r="E89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</row>
    <row r="899" spans="1:17">
      <c r="A899"/>
      <c r="B899"/>
      <c r="C899"/>
      <c r="D899"/>
      <c r="E899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</row>
    <row r="900" spans="1:17">
      <c r="A900"/>
      <c r="B900"/>
      <c r="C900"/>
      <c r="D900"/>
      <c r="E900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</row>
    <row r="901" spans="1:17">
      <c r="A901"/>
      <c r="B901"/>
      <c r="C901"/>
      <c r="D901"/>
      <c r="E901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</row>
    <row r="902" spans="1:17">
      <c r="A902"/>
      <c r="B902"/>
      <c r="C902"/>
      <c r="D902"/>
      <c r="E902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</row>
    <row r="903" spans="1:17">
      <c r="A903"/>
      <c r="B903"/>
      <c r="C903"/>
      <c r="D903"/>
      <c r="E903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</row>
    <row r="904" spans="1:17">
      <c r="A904"/>
      <c r="B904"/>
      <c r="C904"/>
      <c r="D904"/>
      <c r="E904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</row>
    <row r="905" spans="1:17">
      <c r="A905"/>
      <c r="B905"/>
      <c r="C905"/>
      <c r="D905"/>
      <c r="E905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</row>
    <row r="906" spans="1:17">
      <c r="A906"/>
      <c r="B906"/>
      <c r="C906"/>
      <c r="D906"/>
      <c r="E906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</row>
    <row r="907" spans="1:17">
      <c r="A907"/>
      <c r="B907"/>
      <c r="C907"/>
      <c r="D907"/>
      <c r="E907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</row>
    <row r="908" spans="1:17">
      <c r="A908"/>
      <c r="B908"/>
      <c r="C908"/>
      <c r="D908"/>
      <c r="E90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</row>
    <row r="909" spans="1:17">
      <c r="A909"/>
      <c r="B909"/>
      <c r="C909"/>
      <c r="D909"/>
      <c r="E909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</row>
    <row r="910" spans="1:17">
      <c r="A910"/>
      <c r="B910"/>
      <c r="C910"/>
      <c r="D910"/>
      <c r="E910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</row>
    <row r="911" spans="1:17">
      <c r="A911"/>
      <c r="B911"/>
      <c r="C911"/>
      <c r="D911"/>
      <c r="E911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</row>
    <row r="912" spans="1:17">
      <c r="A912"/>
      <c r="B912"/>
      <c r="C912"/>
      <c r="D912"/>
      <c r="E912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</row>
    <row r="913" spans="1:17">
      <c r="A913"/>
      <c r="B913"/>
      <c r="C913"/>
      <c r="D913"/>
      <c r="E913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</row>
    <row r="914" spans="1:17">
      <c r="A914"/>
      <c r="B914"/>
      <c r="C914"/>
      <c r="D914"/>
      <c r="E914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</row>
    <row r="915" spans="1:17">
      <c r="A915"/>
      <c r="B915"/>
      <c r="C915"/>
      <c r="D915"/>
      <c r="E915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</row>
    <row r="916" spans="1:17">
      <c r="A916"/>
      <c r="B916"/>
      <c r="C916"/>
      <c r="D916"/>
      <c r="E916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</row>
    <row r="917" spans="1:17">
      <c r="A917"/>
      <c r="B917"/>
      <c r="C917"/>
      <c r="D917"/>
      <c r="E917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</row>
    <row r="918" spans="1:17">
      <c r="A918"/>
      <c r="B918"/>
      <c r="C918"/>
      <c r="D918"/>
      <c r="E91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</row>
    <row r="919" spans="1:17">
      <c r="A919"/>
      <c r="B919"/>
      <c r="C919"/>
      <c r="D919"/>
      <c r="E919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</row>
    <row r="920" spans="1:17">
      <c r="A920"/>
      <c r="B920"/>
      <c r="C920"/>
      <c r="D920"/>
      <c r="E920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</row>
    <row r="921" spans="1:17">
      <c r="A921"/>
      <c r="B921"/>
      <c r="C921"/>
      <c r="D921"/>
      <c r="E921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</row>
    <row r="922" spans="1:17">
      <c r="A922"/>
      <c r="B922"/>
      <c r="C922"/>
      <c r="D922"/>
      <c r="E922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</row>
    <row r="923" spans="1:17">
      <c r="A923"/>
      <c r="B923"/>
      <c r="C923"/>
      <c r="D923"/>
      <c r="E923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</row>
    <row r="924" spans="1:17">
      <c r="A924"/>
      <c r="B924"/>
      <c r="C924"/>
      <c r="D924"/>
      <c r="E924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</row>
    <row r="925" spans="1:17">
      <c r="A925"/>
      <c r="B925"/>
      <c r="C925"/>
      <c r="D925"/>
      <c r="E925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</row>
    <row r="926" spans="1:17">
      <c r="A926"/>
      <c r="B926"/>
      <c r="C926"/>
      <c r="D926"/>
      <c r="E926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</row>
    <row r="927" spans="1:17">
      <c r="A927"/>
      <c r="B927"/>
      <c r="C927"/>
      <c r="D927"/>
      <c r="E927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</row>
    <row r="928" spans="1:17">
      <c r="A928"/>
      <c r="B928"/>
      <c r="C928"/>
      <c r="D928"/>
      <c r="E92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</row>
    <row r="929" spans="1:17">
      <c r="A929"/>
      <c r="B929"/>
      <c r="C929"/>
      <c r="D929"/>
      <c r="E929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</row>
    <row r="930" spans="1:17">
      <c r="A930"/>
      <c r="B930"/>
      <c r="C930"/>
      <c r="D930"/>
      <c r="E930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</row>
    <row r="931" spans="1:17">
      <c r="A931"/>
      <c r="B931"/>
      <c r="C931"/>
      <c r="D931"/>
      <c r="E931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</row>
    <row r="932" spans="1:17">
      <c r="A932"/>
      <c r="B932"/>
      <c r="C932"/>
      <c r="D932"/>
      <c r="E932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</row>
    <row r="933" spans="1:17">
      <c r="A933"/>
      <c r="B933"/>
      <c r="C933"/>
      <c r="D933"/>
      <c r="E933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</row>
    <row r="934" spans="1:17">
      <c r="A934"/>
      <c r="B934"/>
      <c r="C934"/>
      <c r="D934"/>
      <c r="E934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</row>
    <row r="935" spans="1:17">
      <c r="A935"/>
      <c r="B935"/>
      <c r="C935"/>
      <c r="D935"/>
      <c r="E935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</row>
    <row r="936" spans="1:17">
      <c r="A936"/>
      <c r="B936"/>
      <c r="C936"/>
      <c r="D936"/>
      <c r="E936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</row>
    <row r="937" spans="1:17">
      <c r="A937"/>
      <c r="B937"/>
      <c r="C937"/>
      <c r="D937"/>
      <c r="E937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</row>
    <row r="938" spans="1:17">
      <c r="A938"/>
      <c r="B938"/>
      <c r="C938"/>
      <c r="D938"/>
      <c r="E93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</row>
    <row r="939" spans="1:17">
      <c r="A939"/>
      <c r="B939"/>
      <c r="C939"/>
      <c r="D939"/>
      <c r="E939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</row>
    <row r="940" spans="1:17">
      <c r="A940"/>
      <c r="B940"/>
      <c r="C940"/>
      <c r="D940"/>
      <c r="E940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</row>
    <row r="941" spans="1:17">
      <c r="A941"/>
      <c r="B941"/>
      <c r="C941"/>
      <c r="D941"/>
      <c r="E941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</row>
    <row r="942" spans="1:17">
      <c r="A942"/>
      <c r="B942"/>
      <c r="C942"/>
      <c r="D942"/>
      <c r="E942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</row>
    <row r="943" spans="1:17">
      <c r="A943"/>
      <c r="B943"/>
      <c r="C943"/>
      <c r="D943"/>
      <c r="E943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</row>
    <row r="944" spans="1:17">
      <c r="A944"/>
      <c r="B944"/>
      <c r="C944"/>
      <c r="D944"/>
      <c r="E944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</row>
    <row r="945" spans="1:17">
      <c r="A945"/>
      <c r="B945"/>
      <c r="C945"/>
      <c r="D945"/>
      <c r="E945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</row>
    <row r="946" spans="1:17">
      <c r="A946"/>
      <c r="B946"/>
      <c r="C946"/>
      <c r="D946"/>
      <c r="E946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</row>
    <row r="947" spans="1:17">
      <c r="A947"/>
      <c r="B947"/>
      <c r="C947"/>
      <c r="D947"/>
      <c r="E947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</row>
    <row r="948" spans="1:17">
      <c r="A948"/>
      <c r="B948"/>
      <c r="C948"/>
      <c r="D948"/>
      <c r="E94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</row>
    <row r="949" spans="1:17">
      <c r="A949"/>
      <c r="B949"/>
      <c r="C949"/>
      <c r="D949"/>
      <c r="E949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</row>
    <row r="950" spans="1:17">
      <c r="A950"/>
      <c r="B950"/>
      <c r="C950"/>
      <c r="D950"/>
      <c r="E950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</row>
    <row r="951" spans="1:17">
      <c r="A951"/>
      <c r="B951"/>
      <c r="C951"/>
      <c r="D951"/>
      <c r="E951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</row>
    <row r="952" spans="1:17">
      <c r="A952"/>
      <c r="B952"/>
      <c r="C952"/>
      <c r="D952"/>
      <c r="E952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</row>
    <row r="953" spans="1:17">
      <c r="A953"/>
      <c r="B953"/>
      <c r="C953"/>
      <c r="D953"/>
      <c r="E953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</row>
    <row r="954" spans="1:17">
      <c r="A954"/>
      <c r="B954"/>
      <c r="C954"/>
      <c r="D954"/>
      <c r="E954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</row>
    <row r="955" spans="1:17">
      <c r="A955"/>
      <c r="B955"/>
      <c r="C955"/>
      <c r="D955"/>
      <c r="E955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</row>
    <row r="956" spans="1:17">
      <c r="A956"/>
      <c r="B956"/>
      <c r="C956"/>
      <c r="D956"/>
      <c r="E956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</row>
    <row r="957" spans="1:17">
      <c r="A957"/>
      <c r="B957"/>
      <c r="C957"/>
      <c r="D957"/>
      <c r="E957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</row>
    <row r="958" spans="1:17">
      <c r="A958"/>
      <c r="B958"/>
      <c r="C958"/>
      <c r="D958"/>
      <c r="E9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</row>
    <row r="959" spans="1:17">
      <c r="A959"/>
      <c r="B959"/>
      <c r="C959"/>
      <c r="D959"/>
      <c r="E959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</row>
    <row r="960" spans="1:17">
      <c r="A960"/>
      <c r="B960"/>
      <c r="C960"/>
      <c r="D960"/>
      <c r="E960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</row>
    <row r="961" spans="1:17">
      <c r="A961"/>
      <c r="B961"/>
      <c r="C961"/>
      <c r="D961"/>
      <c r="E961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</row>
    <row r="962" spans="1:17">
      <c r="A962"/>
      <c r="B962"/>
      <c r="C962"/>
      <c r="D962"/>
      <c r="E962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</row>
    <row r="963" spans="1:17">
      <c r="A963"/>
      <c r="B963"/>
      <c r="C963"/>
      <c r="D963"/>
      <c r="E963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</row>
    <row r="964" spans="1:17">
      <c r="A964"/>
      <c r="B964"/>
      <c r="C964"/>
      <c r="D964"/>
      <c r="E964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</row>
    <row r="965" spans="1:17">
      <c r="A965"/>
      <c r="B965"/>
      <c r="C965"/>
      <c r="D965"/>
      <c r="E965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</row>
    <row r="966" spans="1:17">
      <c r="A966"/>
      <c r="B966"/>
      <c r="C966"/>
      <c r="D966"/>
      <c r="E966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</row>
    <row r="967" spans="1:17">
      <c r="A967"/>
      <c r="B967"/>
      <c r="C967"/>
      <c r="D967"/>
      <c r="E967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</row>
    <row r="968" spans="1:17">
      <c r="A968"/>
      <c r="B968"/>
      <c r="C968"/>
      <c r="D968"/>
      <c r="E96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</row>
    <row r="969" spans="1:17">
      <c r="A969"/>
      <c r="B969"/>
      <c r="C969"/>
      <c r="D969"/>
      <c r="E969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</row>
    <row r="970" spans="1:17">
      <c r="A970"/>
      <c r="B970"/>
      <c r="C970"/>
      <c r="D970"/>
      <c r="E970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</row>
    <row r="971" spans="1:17">
      <c r="A971"/>
      <c r="B971"/>
      <c r="C971"/>
      <c r="D971"/>
      <c r="E971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</row>
    <row r="972" spans="1:17">
      <c r="A972"/>
      <c r="B972"/>
      <c r="C972"/>
      <c r="D972"/>
      <c r="E972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</row>
    <row r="973" spans="1:17">
      <c r="A973"/>
      <c r="B973"/>
      <c r="C973"/>
      <c r="D973"/>
      <c r="E973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</row>
    <row r="974" spans="1:17">
      <c r="A974"/>
      <c r="B974"/>
      <c r="C974"/>
      <c r="D974"/>
      <c r="E974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</row>
    <row r="975" spans="1:17">
      <c r="A975"/>
      <c r="B975"/>
      <c r="C975"/>
      <c r="D975"/>
      <c r="E975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</row>
    <row r="976" spans="1:17">
      <c r="A976"/>
      <c r="B976"/>
      <c r="C976"/>
      <c r="D976"/>
      <c r="E976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</row>
    <row r="977" spans="1:17">
      <c r="A977"/>
      <c r="B977"/>
      <c r="C977"/>
      <c r="D977"/>
      <c r="E977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</row>
    <row r="978" spans="1:17">
      <c r="A978"/>
      <c r="B978"/>
      <c r="C978"/>
      <c r="D978"/>
      <c r="E97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</row>
    <row r="979" spans="1:17">
      <c r="A979"/>
      <c r="B979"/>
      <c r="C979"/>
      <c r="D979"/>
      <c r="E979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</row>
    <row r="980" spans="1:17">
      <c r="A980"/>
      <c r="B980"/>
      <c r="C980"/>
      <c r="D980"/>
      <c r="E980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</row>
    <row r="981" spans="1:17">
      <c r="A981"/>
      <c r="B981"/>
      <c r="C981"/>
      <c r="D981"/>
      <c r="E981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</row>
    <row r="982" spans="1:17">
      <c r="A982"/>
      <c r="B982"/>
      <c r="C982"/>
      <c r="D982"/>
      <c r="E982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</row>
    <row r="983" spans="1:17">
      <c r="A983"/>
      <c r="B983"/>
      <c r="C983"/>
      <c r="D983"/>
      <c r="E983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</row>
    <row r="984" spans="1:17">
      <c r="A984"/>
      <c r="B984"/>
      <c r="C984"/>
      <c r="D984"/>
      <c r="E984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</row>
    <row r="985" spans="1:17">
      <c r="A985"/>
      <c r="B985"/>
      <c r="C985"/>
      <c r="D985"/>
      <c r="E985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</row>
    <row r="986" spans="1:17">
      <c r="A986"/>
      <c r="B986"/>
      <c r="C986"/>
      <c r="D986"/>
      <c r="E986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</row>
    <row r="987" spans="1:17">
      <c r="A987"/>
      <c r="B987"/>
      <c r="C987"/>
      <c r="D987"/>
      <c r="E987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</row>
    <row r="988" spans="1:17">
      <c r="A988"/>
      <c r="B988"/>
      <c r="C988"/>
      <c r="D988"/>
      <c r="E98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</row>
    <row r="989" spans="1:17">
      <c r="A989"/>
      <c r="B989"/>
      <c r="C989"/>
      <c r="D989"/>
      <c r="E98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</row>
    <row r="990" spans="1:17">
      <c r="A990"/>
      <c r="B990"/>
      <c r="C990"/>
      <c r="D990"/>
      <c r="E990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</row>
    <row r="991" spans="1:17">
      <c r="A991"/>
      <c r="B991"/>
      <c r="C991"/>
      <c r="D991"/>
      <c r="E991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</row>
    <row r="992" spans="1:17">
      <c r="A992"/>
      <c r="B992"/>
      <c r="C992"/>
      <c r="D992"/>
      <c r="E992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</row>
    <row r="993" spans="1:17">
      <c r="A993"/>
      <c r="B993"/>
      <c r="C993"/>
      <c r="D993"/>
      <c r="E993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</row>
    <row r="994" spans="1:17">
      <c r="A994"/>
      <c r="B994"/>
      <c r="C994"/>
      <c r="D994"/>
      <c r="E994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</row>
    <row r="995" spans="1:17">
      <c r="A995"/>
      <c r="B995"/>
      <c r="C995"/>
      <c r="D995"/>
      <c r="E995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</row>
    <row r="996" spans="1:17">
      <c r="A996"/>
      <c r="B996"/>
      <c r="C996"/>
      <c r="D996"/>
      <c r="E996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</row>
    <row r="997" spans="1:17">
      <c r="A997"/>
      <c r="B997"/>
      <c r="C997"/>
      <c r="D997"/>
      <c r="E997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</row>
    <row r="998" spans="1:17">
      <c r="A998"/>
      <c r="B998"/>
      <c r="C998"/>
      <c r="D998"/>
      <c r="E99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</row>
    <row r="999" spans="1:17">
      <c r="A999"/>
      <c r="B999"/>
      <c r="C999"/>
      <c r="D999"/>
      <c r="E999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</row>
    <row r="1000" spans="1:17">
      <c r="A1000"/>
      <c r="B1000"/>
      <c r="C1000"/>
      <c r="D1000"/>
      <c r="E1000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</row>
    <row r="1001" spans="1:17">
      <c r="A1001"/>
      <c r="B1001"/>
      <c r="C1001"/>
      <c r="D1001"/>
      <c r="E1001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</row>
    <row r="1002" spans="1:17">
      <c r="A1002"/>
      <c r="B1002"/>
      <c r="C1002"/>
      <c r="D1002"/>
      <c r="E1002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</row>
    <row r="1003" spans="1:17">
      <c r="A1003"/>
      <c r="B1003"/>
      <c r="C1003"/>
      <c r="D1003"/>
      <c r="E1003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</row>
    <row r="1004" spans="1:17">
      <c r="A1004"/>
      <c r="B1004"/>
      <c r="C1004"/>
      <c r="D1004"/>
      <c r="E1004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</row>
    <row r="1005" spans="1:17">
      <c r="A1005"/>
      <c r="B1005"/>
      <c r="C1005"/>
      <c r="D1005"/>
      <c r="E1005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</row>
    <row r="1006" spans="1:17">
      <c r="A1006"/>
      <c r="B1006"/>
      <c r="C1006"/>
      <c r="D1006"/>
      <c r="E1006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</row>
    <row r="1007" spans="1:17">
      <c r="A1007"/>
      <c r="B1007"/>
      <c r="C1007"/>
      <c r="D1007"/>
      <c r="E1007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</row>
    <row r="1008" spans="1:17">
      <c r="A1008"/>
      <c r="B1008"/>
      <c r="C1008"/>
      <c r="D1008"/>
      <c r="E100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</row>
    <row r="1009" spans="1:17">
      <c r="A1009"/>
      <c r="B1009"/>
      <c r="C1009"/>
      <c r="D1009"/>
      <c r="E1009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</row>
    <row r="1010" spans="1:17">
      <c r="A1010"/>
      <c r="B1010"/>
      <c r="C1010"/>
      <c r="D1010"/>
      <c r="E1010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</row>
    <row r="1011" spans="1:17">
      <c r="A1011"/>
      <c r="B1011"/>
      <c r="C1011"/>
      <c r="D1011"/>
      <c r="E1011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</row>
    <row r="1012" spans="1:17">
      <c r="A1012"/>
      <c r="B1012"/>
      <c r="C1012"/>
      <c r="D1012"/>
      <c r="E1012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</row>
    <row r="1013" spans="1:17">
      <c r="A1013"/>
      <c r="B1013"/>
      <c r="C1013"/>
      <c r="D1013"/>
      <c r="E1013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</row>
    <row r="1014" spans="1:17">
      <c r="A1014"/>
      <c r="B1014"/>
      <c r="C1014"/>
      <c r="D1014"/>
      <c r="E1014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</row>
    <row r="1015" spans="1:17">
      <c r="A1015"/>
      <c r="B1015"/>
      <c r="C1015"/>
      <c r="D1015"/>
      <c r="E1015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</row>
    <row r="1016" spans="1:17">
      <c r="A1016"/>
      <c r="B1016"/>
      <c r="C1016"/>
      <c r="D1016"/>
      <c r="E1016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</row>
    <row r="1017" spans="1:17">
      <c r="A1017"/>
      <c r="B1017"/>
      <c r="C1017"/>
      <c r="D1017"/>
      <c r="E1017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</row>
    <row r="1018" spans="1:17">
      <c r="A1018"/>
      <c r="B1018"/>
      <c r="C1018"/>
      <c r="D1018"/>
      <c r="E101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</row>
    <row r="1019" spans="1:17">
      <c r="A1019"/>
      <c r="B1019"/>
      <c r="C1019"/>
      <c r="D1019"/>
      <c r="E1019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</row>
    <row r="1020" spans="1:17">
      <c r="A1020"/>
      <c r="B1020"/>
      <c r="C1020"/>
      <c r="D1020"/>
      <c r="E1020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</row>
    <row r="1021" spans="1:17">
      <c r="A1021"/>
      <c r="B1021"/>
      <c r="C1021"/>
      <c r="D1021"/>
      <c r="E1021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</row>
    <row r="1022" spans="1:17">
      <c r="A1022"/>
      <c r="B1022"/>
      <c r="C1022"/>
      <c r="D1022"/>
      <c r="E1022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</row>
    <row r="1023" spans="1:17">
      <c r="A1023"/>
      <c r="B1023"/>
      <c r="C1023"/>
      <c r="D1023"/>
      <c r="E1023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</row>
    <row r="1024" spans="1:17">
      <c r="A1024"/>
      <c r="B1024"/>
      <c r="C1024"/>
      <c r="D1024"/>
      <c r="E1024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</row>
    <row r="1025" spans="1:17">
      <c r="A1025"/>
      <c r="B1025"/>
      <c r="C1025"/>
      <c r="D1025"/>
      <c r="E1025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</row>
    <row r="1026" spans="1:17">
      <c r="A1026"/>
      <c r="B1026"/>
      <c r="C1026"/>
      <c r="D1026"/>
      <c r="E1026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</row>
    <row r="1027" spans="1:17">
      <c r="A1027"/>
      <c r="B1027"/>
      <c r="C1027"/>
      <c r="D1027"/>
      <c r="E1027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</row>
    <row r="1028" spans="1:17">
      <c r="A1028"/>
      <c r="B1028"/>
      <c r="C1028"/>
      <c r="D1028"/>
      <c r="E102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</row>
    <row r="1029" spans="1:17">
      <c r="A1029"/>
      <c r="B1029"/>
      <c r="C1029"/>
      <c r="D1029"/>
      <c r="E1029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</row>
    <row r="1030" spans="1:17">
      <c r="A1030"/>
      <c r="B1030"/>
      <c r="C1030"/>
      <c r="D1030"/>
      <c r="E1030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</row>
    <row r="1031" spans="1:17">
      <c r="A1031"/>
      <c r="B1031"/>
      <c r="C1031"/>
      <c r="D1031"/>
      <c r="E1031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</row>
    <row r="1032" spans="1:17">
      <c r="A1032"/>
      <c r="B1032"/>
      <c r="C1032"/>
      <c r="D1032"/>
      <c r="E1032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</row>
    <row r="1033" spans="1:17">
      <c r="A1033"/>
      <c r="B1033"/>
      <c r="C1033"/>
      <c r="D1033"/>
      <c r="E1033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</row>
    <row r="1034" spans="1:17">
      <c r="A1034"/>
      <c r="B1034"/>
      <c r="C1034"/>
      <c r="D1034"/>
      <c r="E1034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</row>
    <row r="1035" spans="1:17">
      <c r="A1035"/>
      <c r="B1035"/>
      <c r="C1035"/>
      <c r="D1035"/>
      <c r="E1035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</row>
    <row r="1036" spans="1:17">
      <c r="A1036"/>
      <c r="B1036"/>
      <c r="C1036"/>
      <c r="D1036"/>
      <c r="E1036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</row>
    <row r="1037" spans="1:17">
      <c r="A1037"/>
      <c r="B1037"/>
      <c r="C1037"/>
      <c r="D1037"/>
      <c r="E1037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</row>
    <row r="1038" spans="1:17">
      <c r="A1038"/>
      <c r="B1038"/>
      <c r="C1038"/>
      <c r="D1038"/>
      <c r="E103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</row>
    <row r="1039" spans="1:17">
      <c r="A1039"/>
      <c r="B1039"/>
      <c r="C1039"/>
      <c r="D1039"/>
      <c r="E1039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</row>
    <row r="1040" spans="1:17">
      <c r="A1040"/>
      <c r="B1040"/>
      <c r="C1040"/>
      <c r="D1040"/>
      <c r="E1040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</row>
    <row r="1041" spans="1:17">
      <c r="A1041"/>
      <c r="B1041"/>
      <c r="C1041"/>
      <c r="D1041"/>
      <c r="E1041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</row>
    <row r="1042" spans="1:17">
      <c r="A1042"/>
      <c r="B1042"/>
      <c r="C1042"/>
      <c r="D1042"/>
      <c r="E1042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</row>
    <row r="1043" spans="1:17">
      <c r="A1043"/>
      <c r="B1043"/>
      <c r="C1043"/>
      <c r="D1043"/>
      <c r="E1043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</row>
    <row r="1044" spans="1:17">
      <c r="A1044"/>
      <c r="B1044"/>
      <c r="C1044"/>
      <c r="D1044"/>
      <c r="E1044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</row>
    <row r="1045" spans="1:17">
      <c r="A1045"/>
      <c r="B1045"/>
      <c r="C1045"/>
      <c r="D1045"/>
      <c r="E1045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</row>
    <row r="1046" spans="1:17">
      <c r="A1046"/>
      <c r="B1046"/>
      <c r="C1046"/>
      <c r="D1046"/>
      <c r="E1046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</row>
    <row r="1047" spans="1:17">
      <c r="A1047"/>
      <c r="B1047"/>
      <c r="C1047"/>
      <c r="D1047"/>
      <c r="E1047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</row>
    <row r="1048" spans="1:17">
      <c r="A1048"/>
      <c r="B1048"/>
      <c r="C1048"/>
      <c r="D1048"/>
      <c r="E104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</row>
    <row r="1049" spans="1:17">
      <c r="A1049"/>
      <c r="B1049"/>
      <c r="C1049"/>
      <c r="D1049"/>
      <c r="E1049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</row>
    <row r="1050" spans="1:17">
      <c r="A1050"/>
      <c r="B1050"/>
      <c r="C1050"/>
      <c r="D1050"/>
      <c r="E1050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</row>
    <row r="1051" spans="1:17">
      <c r="A1051"/>
      <c r="B1051"/>
      <c r="C1051"/>
      <c r="D1051"/>
      <c r="E1051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</row>
    <row r="1052" spans="1:17">
      <c r="A1052"/>
      <c r="B1052"/>
      <c r="C1052"/>
      <c r="D1052"/>
      <c r="E1052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</row>
    <row r="1053" spans="1:17">
      <c r="A1053"/>
      <c r="B1053"/>
      <c r="C1053"/>
      <c r="D1053"/>
      <c r="E1053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</row>
    <row r="1054" spans="1:17">
      <c r="A1054"/>
      <c r="B1054"/>
      <c r="C1054"/>
      <c r="D1054"/>
      <c r="E1054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</row>
    <row r="1055" spans="1:17">
      <c r="A1055"/>
      <c r="B1055"/>
      <c r="C1055"/>
      <c r="D1055"/>
      <c r="E1055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</row>
    <row r="1056" spans="1:17">
      <c r="A1056"/>
      <c r="B1056"/>
      <c r="C1056"/>
      <c r="D1056"/>
      <c r="E1056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</row>
    <row r="1057" spans="1:17">
      <c r="A1057"/>
      <c r="B1057"/>
      <c r="C1057"/>
      <c r="D1057"/>
      <c r="E1057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</row>
    <row r="1058" spans="1:17">
      <c r="A1058"/>
      <c r="B1058"/>
      <c r="C1058"/>
      <c r="D1058"/>
      <c r="E10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</row>
    <row r="1059" spans="1:17">
      <c r="A1059"/>
      <c r="B1059"/>
      <c r="C1059"/>
      <c r="D1059"/>
      <c r="E1059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</row>
    <row r="1060" spans="1:17">
      <c r="A1060"/>
      <c r="B1060"/>
      <c r="C1060"/>
      <c r="D1060"/>
      <c r="E1060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</row>
    <row r="1061" spans="1:17">
      <c r="A1061"/>
      <c r="B1061"/>
      <c r="C1061"/>
      <c r="D1061"/>
      <c r="E1061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</row>
    <row r="1062" spans="1:17">
      <c r="A1062"/>
      <c r="B1062"/>
      <c r="C1062"/>
      <c r="D1062"/>
      <c r="E1062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</row>
    <row r="1063" spans="1:17">
      <c r="A1063"/>
      <c r="B1063"/>
      <c r="C1063"/>
      <c r="D1063"/>
      <c r="E1063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</row>
    <row r="1064" spans="1:17">
      <c r="A1064"/>
      <c r="B1064"/>
      <c r="C1064"/>
      <c r="D1064"/>
      <c r="E1064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</row>
    <row r="1065" spans="1:17">
      <c r="A1065"/>
      <c r="B1065"/>
      <c r="C1065"/>
      <c r="D1065"/>
      <c r="E1065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</row>
    <row r="1066" spans="1:17">
      <c r="A1066"/>
      <c r="B1066"/>
      <c r="C1066"/>
      <c r="D1066"/>
      <c r="E1066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</row>
    <row r="1067" spans="1:17">
      <c r="A1067"/>
      <c r="B1067"/>
      <c r="C1067"/>
      <c r="D1067"/>
      <c r="E1067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</row>
    <row r="1068" spans="1:17">
      <c r="A1068"/>
      <c r="B1068"/>
      <c r="C1068"/>
      <c r="D1068"/>
      <c r="E106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</row>
    <row r="1069" spans="1:17">
      <c r="A1069"/>
      <c r="B1069"/>
      <c r="C1069"/>
      <c r="D1069"/>
      <c r="E1069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</row>
    <row r="1070" spans="1:17">
      <c r="A1070"/>
      <c r="B1070"/>
      <c r="C1070"/>
      <c r="D1070"/>
      <c r="E1070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</row>
    <row r="1071" spans="1:17">
      <c r="A1071"/>
      <c r="B1071"/>
      <c r="C1071"/>
      <c r="D1071"/>
      <c r="E1071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</row>
    <row r="1072" spans="1:17">
      <c r="A1072"/>
      <c r="B1072"/>
      <c r="C1072"/>
      <c r="D1072"/>
      <c r="E1072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</row>
    <row r="1073" spans="1:17">
      <c r="A1073"/>
      <c r="B1073"/>
      <c r="C1073"/>
      <c r="D1073"/>
      <c r="E1073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</row>
    <row r="1074" spans="1:17">
      <c r="A1074"/>
      <c r="B1074"/>
      <c r="C1074"/>
      <c r="D1074"/>
      <c r="E1074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</row>
    <row r="1075" spans="1:17">
      <c r="A1075"/>
      <c r="B1075"/>
      <c r="C1075"/>
      <c r="D1075"/>
      <c r="E1075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</row>
    <row r="1076" spans="1:17">
      <c r="A1076"/>
      <c r="B1076"/>
      <c r="C1076"/>
      <c r="D1076"/>
      <c r="E1076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</row>
    <row r="1077" spans="1:17">
      <c r="A1077"/>
      <c r="B1077"/>
      <c r="C1077"/>
      <c r="D1077"/>
      <c r="E1077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</row>
    <row r="1078" spans="1:17">
      <c r="A1078"/>
      <c r="B1078"/>
      <c r="C1078"/>
      <c r="D1078"/>
      <c r="E107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</row>
    <row r="1079" spans="1:17">
      <c r="A1079"/>
      <c r="B1079"/>
      <c r="C1079"/>
      <c r="D1079"/>
      <c r="E1079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</row>
    <row r="1080" spans="1:17">
      <c r="A1080"/>
      <c r="B1080"/>
      <c r="C1080"/>
      <c r="D1080"/>
      <c r="E1080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</row>
    <row r="1081" spans="1:17">
      <c r="A1081"/>
      <c r="B1081"/>
      <c r="C1081"/>
      <c r="D1081"/>
      <c r="E1081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</row>
    <row r="1082" spans="1:17">
      <c r="A1082"/>
      <c r="B1082"/>
      <c r="C1082"/>
      <c r="D1082"/>
      <c r="E1082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</row>
    <row r="1083" spans="1:17">
      <c r="A1083"/>
      <c r="B1083"/>
      <c r="C1083"/>
      <c r="D1083"/>
      <c r="E1083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</row>
    <row r="1084" spans="1:17">
      <c r="A1084"/>
      <c r="B1084"/>
      <c r="C1084"/>
      <c r="D1084"/>
      <c r="E1084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</row>
    <row r="1085" spans="1:17">
      <c r="A1085"/>
      <c r="B1085"/>
      <c r="C1085"/>
      <c r="D1085"/>
      <c r="E1085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</row>
    <row r="1086" spans="1:17">
      <c r="A1086"/>
      <c r="B1086"/>
      <c r="C1086"/>
      <c r="D1086"/>
      <c r="E1086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</row>
    <row r="1087" spans="1:17">
      <c r="A1087"/>
      <c r="B1087"/>
      <c r="C1087"/>
      <c r="D1087"/>
      <c r="E1087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</row>
    <row r="1088" spans="1:17">
      <c r="A1088"/>
      <c r="B1088"/>
      <c r="C1088"/>
      <c r="D1088"/>
      <c r="E108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</row>
    <row r="1089" spans="1:17">
      <c r="A1089"/>
      <c r="B1089"/>
      <c r="C1089"/>
      <c r="D1089"/>
      <c r="E1089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</row>
    <row r="1090" spans="1:17">
      <c r="A1090"/>
      <c r="B1090"/>
      <c r="C1090"/>
      <c r="D1090"/>
      <c r="E1090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</row>
    <row r="1091" spans="1:17">
      <c r="A1091"/>
      <c r="B1091"/>
      <c r="C1091"/>
      <c r="D1091"/>
      <c r="E1091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</row>
    <row r="1092" spans="1:17">
      <c r="A1092"/>
      <c r="B1092"/>
      <c r="C1092"/>
      <c r="D1092"/>
      <c r="E1092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</row>
    <row r="1093" spans="1:17">
      <c r="A1093"/>
      <c r="B1093"/>
      <c r="C1093"/>
      <c r="D1093"/>
      <c r="E1093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</row>
    <row r="1094" spans="1:17">
      <c r="A1094"/>
      <c r="B1094"/>
      <c r="C1094"/>
      <c r="D1094"/>
      <c r="E1094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</row>
    <row r="1095" spans="1:17">
      <c r="A1095"/>
      <c r="B1095"/>
      <c r="C1095"/>
      <c r="D1095"/>
      <c r="E1095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</row>
    <row r="1096" spans="1:17">
      <c r="A1096"/>
      <c r="B1096"/>
      <c r="C1096"/>
      <c r="D1096"/>
      <c r="E1096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</row>
    <row r="1097" spans="1:17">
      <c r="A1097"/>
      <c r="B1097"/>
      <c r="C1097"/>
      <c r="D1097"/>
      <c r="E1097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</row>
    <row r="1098" spans="1:17">
      <c r="A1098"/>
      <c r="B1098"/>
      <c r="C1098"/>
      <c r="D1098"/>
      <c r="E109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</row>
    <row r="1099" spans="1:17">
      <c r="A1099"/>
      <c r="B1099"/>
      <c r="C1099"/>
      <c r="D1099"/>
      <c r="E1099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</row>
    <row r="1100" spans="1:17">
      <c r="A1100"/>
      <c r="B1100"/>
      <c r="C1100"/>
      <c r="D1100"/>
      <c r="E1100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</row>
    <row r="1101" spans="1:17">
      <c r="A1101"/>
      <c r="B1101"/>
      <c r="C1101"/>
      <c r="D1101"/>
      <c r="E1101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</row>
    <row r="1102" spans="1:17">
      <c r="A1102"/>
      <c r="B1102"/>
      <c r="C1102"/>
      <c r="D1102"/>
      <c r="E1102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</row>
    <row r="1103" spans="1:17">
      <c r="A1103"/>
      <c r="B1103"/>
      <c r="C1103"/>
      <c r="D1103"/>
      <c r="E1103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  <c r="Q1103" s="58"/>
    </row>
    <row r="1104" spans="1:17">
      <c r="A1104"/>
      <c r="B1104"/>
      <c r="C1104"/>
      <c r="D1104"/>
      <c r="E1104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  <c r="Q1104" s="58"/>
    </row>
    <row r="1105" spans="1:17">
      <c r="A1105"/>
      <c r="B1105"/>
      <c r="C1105"/>
      <c r="D1105"/>
      <c r="E1105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</row>
    <row r="1106" spans="1:17">
      <c r="A1106"/>
      <c r="B1106"/>
      <c r="C1106"/>
      <c r="D1106"/>
      <c r="E1106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</row>
    <row r="1107" spans="1:17">
      <c r="A1107"/>
      <c r="B1107"/>
      <c r="C1107"/>
      <c r="D1107"/>
      <c r="E1107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  <c r="Q1107" s="58"/>
    </row>
    <row r="1108" spans="1:17">
      <c r="A1108"/>
      <c r="B1108"/>
      <c r="C1108"/>
      <c r="D1108"/>
      <c r="E110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  <c r="Q1108" s="58"/>
    </row>
    <row r="1109" spans="1:17">
      <c r="A1109"/>
      <c r="B1109"/>
      <c r="C1109"/>
      <c r="D1109"/>
      <c r="E1109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</row>
    <row r="1110" spans="1:17">
      <c r="A1110"/>
      <c r="B1110"/>
      <c r="C1110"/>
      <c r="D1110"/>
      <c r="E1110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</row>
    <row r="1111" spans="1:17">
      <c r="A1111"/>
      <c r="B1111"/>
      <c r="C1111"/>
      <c r="D1111"/>
      <c r="E1111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</row>
    <row r="1112" spans="1:17">
      <c r="A1112"/>
      <c r="B1112"/>
      <c r="C1112"/>
      <c r="D1112"/>
      <c r="E1112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</row>
    <row r="1113" spans="1:17">
      <c r="A1113"/>
      <c r="B1113"/>
      <c r="C1113"/>
      <c r="D1113"/>
      <c r="E1113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</row>
    <row r="1114" spans="1:17">
      <c r="A1114"/>
      <c r="B1114"/>
      <c r="C1114"/>
      <c r="D1114"/>
      <c r="E1114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</row>
    <row r="1115" spans="1:17">
      <c r="A1115"/>
      <c r="B1115"/>
      <c r="C1115"/>
      <c r="D1115"/>
      <c r="E1115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</row>
    <row r="1116" spans="1:17">
      <c r="A1116"/>
      <c r="B1116"/>
      <c r="C1116"/>
      <c r="D1116"/>
      <c r="E1116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</row>
    <row r="1117" spans="1:17">
      <c r="A1117"/>
      <c r="B1117"/>
      <c r="C1117"/>
      <c r="D1117"/>
      <c r="E1117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</row>
    <row r="1118" spans="1:17">
      <c r="A1118"/>
      <c r="B1118"/>
      <c r="C1118"/>
      <c r="D1118"/>
      <c r="E111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</row>
    <row r="1119" spans="1:17">
      <c r="A1119"/>
      <c r="B1119"/>
      <c r="C1119"/>
      <c r="D1119"/>
      <c r="E1119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</row>
    <row r="1120" spans="1:17">
      <c r="A1120"/>
      <c r="B1120"/>
      <c r="C1120"/>
      <c r="D1120"/>
      <c r="E1120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</row>
    <row r="1121" spans="1:17">
      <c r="A1121"/>
      <c r="B1121"/>
      <c r="C1121"/>
      <c r="D1121"/>
      <c r="E1121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</row>
    <row r="1122" spans="1:17">
      <c r="A1122"/>
      <c r="B1122"/>
      <c r="C1122"/>
      <c r="D1122"/>
      <c r="E1122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</row>
    <row r="1123" spans="1:17">
      <c r="A1123"/>
      <c r="B1123"/>
      <c r="C1123"/>
      <c r="D1123"/>
      <c r="E1123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</row>
    <row r="1124" spans="1:17">
      <c r="A1124"/>
      <c r="B1124"/>
      <c r="C1124"/>
      <c r="D1124"/>
      <c r="E1124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</row>
    <row r="1125" spans="1:17">
      <c r="A1125"/>
      <c r="B1125"/>
      <c r="C1125"/>
      <c r="D1125"/>
      <c r="E1125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</row>
    <row r="1126" spans="1:17">
      <c r="A1126"/>
      <c r="B1126"/>
      <c r="C1126"/>
      <c r="D1126"/>
      <c r="E1126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</row>
    <row r="1127" spans="1:17">
      <c r="A1127"/>
      <c r="B1127"/>
      <c r="C1127"/>
      <c r="D1127"/>
      <c r="E1127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</row>
    <row r="1128" spans="1:17">
      <c r="A1128"/>
      <c r="B1128"/>
      <c r="C1128"/>
      <c r="D1128"/>
      <c r="E112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</row>
    <row r="1129" spans="1:17">
      <c r="A1129"/>
      <c r="B1129"/>
      <c r="C1129"/>
      <c r="D1129"/>
      <c r="E1129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</row>
    <row r="1130" spans="1:17">
      <c r="A1130"/>
      <c r="B1130"/>
      <c r="C1130"/>
      <c r="D1130"/>
      <c r="E1130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</row>
    <row r="1131" spans="1:17">
      <c r="A1131"/>
      <c r="B1131"/>
      <c r="C1131"/>
      <c r="D1131"/>
      <c r="E1131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</row>
    <row r="1132" spans="1:17">
      <c r="A1132"/>
      <c r="B1132"/>
      <c r="C1132"/>
      <c r="D1132"/>
      <c r="E1132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</row>
    <row r="1133" spans="1:17">
      <c r="A1133"/>
      <c r="B1133"/>
      <c r="C1133"/>
      <c r="D1133"/>
      <c r="E1133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</row>
    <row r="1134" spans="1:17">
      <c r="A1134"/>
      <c r="B1134"/>
      <c r="C1134"/>
      <c r="D1134"/>
      <c r="E1134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</row>
    <row r="1135" spans="1:17">
      <c r="A1135"/>
      <c r="B1135"/>
      <c r="C1135"/>
      <c r="D1135"/>
      <c r="E1135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</row>
    <row r="1136" spans="1:17">
      <c r="A1136"/>
      <c r="B1136"/>
      <c r="C1136"/>
      <c r="D1136"/>
      <c r="E1136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</row>
    <row r="1137" spans="1:17">
      <c r="A1137"/>
      <c r="B1137"/>
      <c r="C1137"/>
      <c r="D1137"/>
      <c r="E1137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</row>
    <row r="1138" spans="1:17">
      <c r="A1138"/>
      <c r="B1138"/>
      <c r="C1138"/>
      <c r="D1138"/>
      <c r="E113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</row>
    <row r="1139" spans="1:17">
      <c r="A1139"/>
      <c r="B1139"/>
      <c r="C1139"/>
      <c r="D1139"/>
      <c r="E1139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</row>
    <row r="1140" spans="1:17">
      <c r="A1140"/>
      <c r="B1140"/>
      <c r="C1140"/>
      <c r="D1140"/>
      <c r="E1140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</row>
    <row r="1141" spans="1:17">
      <c r="A1141"/>
      <c r="B1141"/>
      <c r="C1141"/>
      <c r="D1141"/>
      <c r="E1141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</row>
    <row r="1142" spans="1:17">
      <c r="A1142"/>
      <c r="B1142"/>
      <c r="C1142"/>
      <c r="D1142"/>
      <c r="E1142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</row>
    <row r="1143" spans="1:17">
      <c r="A1143"/>
      <c r="B1143"/>
      <c r="C1143"/>
      <c r="D1143"/>
      <c r="E1143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</row>
    <row r="1144" spans="1:17">
      <c r="A1144"/>
      <c r="B1144"/>
      <c r="C1144"/>
      <c r="D1144"/>
      <c r="E1144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</row>
    <row r="1145" spans="1:17">
      <c r="A1145"/>
      <c r="B1145"/>
      <c r="C1145"/>
      <c r="D1145"/>
      <c r="E1145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</row>
    <row r="1146" spans="1:17">
      <c r="A1146"/>
      <c r="B1146"/>
      <c r="C1146"/>
      <c r="D1146"/>
      <c r="E1146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</row>
    <row r="1147" spans="1:17">
      <c r="A1147"/>
      <c r="B1147"/>
      <c r="C1147"/>
      <c r="D1147"/>
      <c r="E1147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</row>
    <row r="1148" spans="1:17">
      <c r="A1148"/>
      <c r="B1148"/>
      <c r="C1148"/>
      <c r="D1148"/>
      <c r="E114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</row>
    <row r="1149" spans="1:17">
      <c r="A1149"/>
      <c r="B1149"/>
      <c r="C1149"/>
      <c r="D1149"/>
      <c r="E1149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</row>
    <row r="1150" spans="1:17">
      <c r="A1150"/>
      <c r="B1150"/>
      <c r="C1150"/>
      <c r="D1150"/>
      <c r="E1150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</row>
    <row r="1151" spans="1:17">
      <c r="A1151"/>
      <c r="B1151"/>
      <c r="C1151"/>
      <c r="D1151"/>
      <c r="E1151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</row>
    <row r="1152" spans="1:17">
      <c r="A1152"/>
      <c r="B1152"/>
      <c r="C1152"/>
      <c r="D1152"/>
      <c r="E1152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</row>
    <row r="1153" spans="1:17">
      <c r="A1153"/>
      <c r="B1153"/>
      <c r="C1153"/>
      <c r="D1153"/>
      <c r="E1153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</row>
    <row r="1154" spans="1:17">
      <c r="A1154"/>
      <c r="B1154"/>
      <c r="C1154"/>
      <c r="D1154"/>
      <c r="E1154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</row>
    <row r="1155" spans="1:17">
      <c r="A1155"/>
      <c r="B1155"/>
      <c r="C1155"/>
      <c r="D1155"/>
      <c r="E1155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</row>
    <row r="1156" spans="1:17">
      <c r="A1156"/>
      <c r="B1156"/>
      <c r="C1156"/>
      <c r="D1156"/>
      <c r="E1156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</row>
    <row r="1157" spans="1:17">
      <c r="A1157"/>
      <c r="B1157"/>
      <c r="C1157"/>
      <c r="D1157"/>
      <c r="E1157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</row>
    <row r="1158" spans="1:17">
      <c r="A1158"/>
      <c r="B1158"/>
      <c r="C1158"/>
      <c r="D1158"/>
      <c r="E11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</row>
    <row r="1159" spans="1:17">
      <c r="A1159"/>
      <c r="B1159"/>
      <c r="C1159"/>
      <c r="D1159"/>
      <c r="E1159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</row>
    <row r="1160" spans="1:17">
      <c r="A1160"/>
      <c r="B1160"/>
      <c r="C1160"/>
      <c r="D1160"/>
      <c r="E1160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</row>
    <row r="1161" spans="1:17">
      <c r="A1161"/>
      <c r="B1161"/>
      <c r="C1161"/>
      <c r="D1161"/>
      <c r="E1161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</row>
    <row r="1162" spans="1:17">
      <c r="A1162"/>
      <c r="B1162"/>
      <c r="C1162"/>
      <c r="D1162"/>
      <c r="E1162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</row>
    <row r="1163" spans="1:17">
      <c r="A1163"/>
      <c r="B1163"/>
      <c r="C1163"/>
      <c r="D1163"/>
      <c r="E1163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</row>
    <row r="1164" spans="1:17">
      <c r="A1164"/>
      <c r="B1164"/>
      <c r="C1164"/>
      <c r="D1164"/>
      <c r="E1164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</row>
    <row r="1165" spans="1:17">
      <c r="A1165"/>
      <c r="B1165"/>
      <c r="C1165"/>
      <c r="D1165"/>
      <c r="E1165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</row>
    <row r="1166" spans="1:17">
      <c r="A1166"/>
      <c r="B1166"/>
      <c r="C1166"/>
      <c r="D1166"/>
      <c r="E1166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</row>
    <row r="1167" spans="1:17">
      <c r="A1167"/>
      <c r="B1167"/>
      <c r="C1167"/>
      <c r="D1167"/>
      <c r="E1167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</row>
    <row r="1168" spans="1:17">
      <c r="A1168"/>
      <c r="B1168"/>
      <c r="C1168"/>
      <c r="D1168"/>
      <c r="E116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</row>
    <row r="1169" spans="1:17">
      <c r="A1169"/>
      <c r="B1169"/>
      <c r="C1169"/>
      <c r="D1169"/>
      <c r="E1169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</row>
    <row r="1170" spans="1:17">
      <c r="A1170"/>
      <c r="B1170"/>
      <c r="C1170"/>
      <c r="D1170"/>
      <c r="E1170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</row>
    <row r="1171" spans="1:17">
      <c r="A1171"/>
      <c r="B1171"/>
      <c r="C1171"/>
      <c r="D1171"/>
      <c r="E1171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</row>
    <row r="1172" spans="1:17">
      <c r="A1172"/>
      <c r="B1172"/>
      <c r="C1172"/>
      <c r="D1172"/>
      <c r="E1172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</row>
    <row r="1173" spans="1:17">
      <c r="A1173"/>
      <c r="B1173"/>
      <c r="C1173"/>
      <c r="D1173"/>
      <c r="E1173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</row>
    <row r="1174" spans="1:17">
      <c r="A1174"/>
      <c r="B1174"/>
      <c r="C1174"/>
      <c r="D1174"/>
      <c r="E1174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</row>
    <row r="1175" spans="1:17">
      <c r="A1175"/>
      <c r="B1175"/>
      <c r="C1175"/>
      <c r="D1175"/>
      <c r="E1175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</row>
    <row r="1176" spans="1:17">
      <c r="A1176"/>
      <c r="B1176"/>
      <c r="C1176"/>
      <c r="D1176"/>
      <c r="E1176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</row>
    <row r="1177" spans="1:17">
      <c r="A1177"/>
      <c r="B1177"/>
      <c r="C1177"/>
      <c r="D1177"/>
      <c r="E1177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</row>
    <row r="1178" spans="1:17">
      <c r="A1178"/>
      <c r="B1178"/>
      <c r="C1178"/>
      <c r="D1178"/>
      <c r="E117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</row>
    <row r="1179" spans="1:17">
      <c r="A1179"/>
      <c r="B1179"/>
      <c r="C1179"/>
      <c r="D1179"/>
      <c r="E1179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</row>
    <row r="1180" spans="1:17">
      <c r="A1180"/>
      <c r="B1180"/>
      <c r="C1180"/>
      <c r="D1180"/>
      <c r="E1180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</row>
    <row r="1181" spans="1:17">
      <c r="A1181"/>
      <c r="B1181"/>
      <c r="C1181"/>
      <c r="D1181"/>
      <c r="E1181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</row>
    <row r="1182" spans="1:17">
      <c r="A1182"/>
      <c r="B1182"/>
      <c r="C1182"/>
      <c r="D1182"/>
      <c r="E1182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</row>
    <row r="1183" spans="1:17">
      <c r="A1183"/>
      <c r="B1183"/>
      <c r="C1183"/>
      <c r="D1183"/>
      <c r="E1183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</row>
    <row r="1184" spans="1:17">
      <c r="A1184"/>
      <c r="B1184"/>
      <c r="C1184"/>
      <c r="D1184"/>
      <c r="E1184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</row>
    <row r="1185" spans="1:17">
      <c r="A1185"/>
      <c r="B1185"/>
      <c r="C1185"/>
      <c r="D1185"/>
      <c r="E1185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</row>
    <row r="1186" spans="1:17">
      <c r="A1186"/>
      <c r="B1186"/>
      <c r="C1186"/>
      <c r="D1186"/>
      <c r="E1186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</row>
    <row r="1187" spans="1:17">
      <c r="A1187"/>
      <c r="B1187"/>
      <c r="C1187"/>
      <c r="D1187"/>
      <c r="E1187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</row>
    <row r="1188" spans="1:17">
      <c r="A1188"/>
      <c r="B1188"/>
      <c r="C1188"/>
      <c r="D1188"/>
      <c r="E118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</row>
    <row r="1189" spans="1:17">
      <c r="A1189"/>
      <c r="B1189"/>
      <c r="C1189"/>
      <c r="D1189"/>
      <c r="E1189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</row>
    <row r="1190" spans="1:17">
      <c r="A1190"/>
      <c r="B1190"/>
      <c r="C1190"/>
      <c r="D1190"/>
      <c r="E1190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</row>
    <row r="1191" spans="1:17">
      <c r="A1191"/>
      <c r="B1191"/>
      <c r="C1191"/>
      <c r="D1191"/>
      <c r="E1191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</row>
    <row r="1192" spans="1:17">
      <c r="A1192"/>
      <c r="B1192"/>
      <c r="C1192"/>
      <c r="D1192"/>
      <c r="E1192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</row>
    <row r="1193" spans="1:17">
      <c r="A1193"/>
      <c r="B1193"/>
      <c r="C1193"/>
      <c r="D1193"/>
      <c r="E1193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</row>
    <row r="1194" spans="1:17">
      <c r="A1194"/>
      <c r="B1194"/>
      <c r="C1194"/>
      <c r="D1194"/>
      <c r="E1194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</row>
    <row r="1195" spans="1:17">
      <c r="A1195"/>
      <c r="B1195"/>
      <c r="C1195"/>
      <c r="D1195"/>
      <c r="E1195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</row>
    <row r="1196" spans="1:17">
      <c r="A1196"/>
      <c r="B1196"/>
      <c r="C1196"/>
      <c r="D1196"/>
      <c r="E1196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</row>
    <row r="1197" spans="1:17">
      <c r="A1197"/>
      <c r="B1197"/>
      <c r="C1197"/>
      <c r="D1197"/>
      <c r="E1197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</row>
    <row r="1198" spans="1:17">
      <c r="A1198"/>
      <c r="B1198"/>
      <c r="C1198"/>
      <c r="D1198"/>
      <c r="E119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</row>
    <row r="1199" spans="1:17">
      <c r="A1199"/>
      <c r="B1199"/>
      <c r="C1199"/>
      <c r="D1199"/>
      <c r="E1199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</row>
    <row r="1200" spans="1:17">
      <c r="A1200"/>
      <c r="B1200"/>
      <c r="C1200"/>
      <c r="D1200"/>
      <c r="E1200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</row>
    <row r="1201" spans="1:17">
      <c r="A1201"/>
      <c r="B1201"/>
      <c r="C1201"/>
      <c r="D1201"/>
      <c r="E1201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</row>
    <row r="1202" spans="1:17">
      <c r="A1202"/>
      <c r="B1202"/>
      <c r="C1202"/>
      <c r="D1202"/>
      <c r="E1202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</row>
    <row r="1203" spans="1:17">
      <c r="A1203"/>
      <c r="B1203"/>
      <c r="C1203"/>
      <c r="D1203"/>
      <c r="E1203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</row>
    <row r="1204" spans="1:17">
      <c r="A1204"/>
      <c r="B1204"/>
      <c r="C1204"/>
      <c r="D1204"/>
      <c r="E1204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</row>
    <row r="1205" spans="1:17">
      <c r="A1205"/>
      <c r="B1205"/>
      <c r="C1205"/>
      <c r="D1205"/>
      <c r="E1205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</row>
    <row r="1206" spans="1:17">
      <c r="A1206"/>
      <c r="B1206"/>
      <c r="C1206"/>
      <c r="D1206"/>
      <c r="E1206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</row>
    <row r="1207" spans="1:17">
      <c r="A1207"/>
      <c r="B1207"/>
      <c r="C1207"/>
      <c r="D1207"/>
      <c r="E1207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</row>
    <row r="1208" spans="1:17">
      <c r="A1208"/>
      <c r="B1208"/>
      <c r="C1208"/>
      <c r="D1208"/>
      <c r="E120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</row>
    <row r="1209" spans="1:17">
      <c r="A1209"/>
      <c r="B1209"/>
      <c r="C1209"/>
      <c r="D1209"/>
      <c r="E1209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</row>
    <row r="1210" spans="1:17">
      <c r="A1210"/>
      <c r="B1210"/>
      <c r="C1210"/>
      <c r="D1210"/>
      <c r="E1210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</row>
    <row r="1211" spans="1:17">
      <c r="A1211"/>
      <c r="B1211"/>
      <c r="C1211"/>
      <c r="D1211"/>
      <c r="E1211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</row>
    <row r="1212" spans="1:17">
      <c r="A1212"/>
      <c r="B1212"/>
      <c r="C1212"/>
      <c r="D1212"/>
      <c r="E1212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</row>
    <row r="1213" spans="1:17">
      <c r="A1213"/>
      <c r="B1213"/>
      <c r="C1213"/>
      <c r="D1213"/>
      <c r="E1213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</row>
    <row r="1214" spans="1:17">
      <c r="A1214"/>
      <c r="B1214"/>
      <c r="C1214"/>
      <c r="D1214"/>
      <c r="E1214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</row>
    <row r="1215" spans="1:17">
      <c r="A1215"/>
      <c r="B1215"/>
      <c r="C1215"/>
      <c r="D1215"/>
      <c r="E1215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</row>
    <row r="1216" spans="1:17">
      <c r="A1216"/>
      <c r="B1216"/>
      <c r="C1216"/>
      <c r="D1216"/>
      <c r="E1216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</row>
    <row r="1217" spans="1:17">
      <c r="A1217"/>
      <c r="B1217"/>
      <c r="C1217"/>
      <c r="D1217"/>
      <c r="E1217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</row>
    <row r="1218" spans="1:17">
      <c r="A1218"/>
      <c r="B1218"/>
      <c r="C1218"/>
      <c r="D1218"/>
      <c r="E121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</row>
    <row r="1219" spans="1:17">
      <c r="A1219"/>
      <c r="B1219"/>
      <c r="C1219"/>
      <c r="D1219"/>
      <c r="E1219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</row>
    <row r="1220" spans="1:17">
      <c r="A1220"/>
      <c r="B1220"/>
      <c r="C1220"/>
      <c r="D1220"/>
      <c r="E1220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</row>
    <row r="1221" spans="1:17">
      <c r="A1221"/>
      <c r="B1221"/>
      <c r="C1221"/>
      <c r="D1221"/>
      <c r="E1221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</row>
    <row r="1222" spans="1:17">
      <c r="A1222"/>
      <c r="B1222"/>
      <c r="C1222"/>
      <c r="D1222"/>
      <c r="E1222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</row>
    <row r="1223" spans="1:17">
      <c r="A1223"/>
      <c r="B1223"/>
      <c r="C1223"/>
      <c r="D1223"/>
      <c r="E1223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</row>
    <row r="1224" spans="1:17">
      <c r="A1224"/>
      <c r="B1224"/>
      <c r="C1224"/>
      <c r="D1224"/>
      <c r="E1224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</row>
    <row r="1225" spans="1:17">
      <c r="A1225"/>
      <c r="B1225"/>
      <c r="C1225"/>
      <c r="D1225"/>
      <c r="E1225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</row>
    <row r="1226" spans="1:17">
      <c r="A1226"/>
      <c r="B1226"/>
      <c r="C1226"/>
      <c r="D1226"/>
      <c r="E1226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</row>
    <row r="1227" spans="1:17">
      <c r="A1227"/>
      <c r="B1227"/>
      <c r="C1227"/>
      <c r="D1227"/>
      <c r="E1227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</row>
    <row r="1228" spans="1:17">
      <c r="A1228"/>
      <c r="B1228"/>
      <c r="C1228"/>
      <c r="D1228"/>
      <c r="E122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</row>
    <row r="1229" spans="1:17">
      <c r="A1229"/>
      <c r="B1229"/>
      <c r="C1229"/>
      <c r="D1229"/>
      <c r="E1229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</row>
    <row r="1230" spans="1:17">
      <c r="A1230"/>
      <c r="B1230"/>
      <c r="C1230"/>
      <c r="D1230"/>
      <c r="E1230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</row>
    <row r="1231" spans="1:17">
      <c r="A1231"/>
      <c r="B1231"/>
      <c r="C1231"/>
      <c r="D1231"/>
      <c r="E1231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</row>
    <row r="1232" spans="1:17">
      <c r="A1232"/>
      <c r="B1232"/>
      <c r="C1232"/>
      <c r="D1232"/>
      <c r="E1232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</row>
    <row r="1233" spans="1:17">
      <c r="A1233"/>
      <c r="B1233"/>
      <c r="C1233"/>
      <c r="D1233"/>
      <c r="E1233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</row>
    <row r="1234" spans="1:17">
      <c r="A1234"/>
      <c r="B1234"/>
      <c r="C1234"/>
      <c r="D1234"/>
      <c r="E1234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</row>
    <row r="1235" spans="1:17">
      <c r="A1235"/>
      <c r="B1235"/>
      <c r="C1235"/>
      <c r="D1235"/>
      <c r="E1235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</row>
    <row r="1236" spans="1:17">
      <c r="A1236"/>
      <c r="B1236"/>
      <c r="C1236"/>
      <c r="D1236"/>
      <c r="E1236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</row>
    <row r="1237" spans="1:17">
      <c r="A1237"/>
      <c r="B1237"/>
      <c r="C1237"/>
      <c r="D1237"/>
      <c r="E1237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</row>
    <row r="1238" spans="1:17">
      <c r="A1238"/>
      <c r="B1238"/>
      <c r="C1238"/>
      <c r="D1238"/>
      <c r="E123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</row>
    <row r="1239" spans="1:17">
      <c r="A1239"/>
      <c r="B1239"/>
      <c r="C1239"/>
      <c r="D1239"/>
      <c r="E1239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</row>
    <row r="1240" spans="1:17">
      <c r="A1240"/>
      <c r="B1240"/>
      <c r="C1240"/>
      <c r="D1240"/>
      <c r="E1240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</row>
    <row r="1241" spans="1:17">
      <c r="A1241"/>
      <c r="B1241"/>
      <c r="C1241"/>
      <c r="D1241"/>
      <c r="E1241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</row>
    <row r="1242" spans="1:17">
      <c r="A1242"/>
      <c r="B1242"/>
      <c r="C1242"/>
      <c r="D1242"/>
      <c r="E1242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</row>
    <row r="1243" spans="1:17">
      <c r="A1243"/>
      <c r="B1243"/>
      <c r="C1243"/>
      <c r="D1243"/>
      <c r="E1243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</row>
    <row r="1244" spans="1:17">
      <c r="A1244"/>
      <c r="B1244"/>
      <c r="C1244"/>
      <c r="D1244"/>
      <c r="E1244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</row>
    <row r="1245" spans="1:17">
      <c r="A1245"/>
      <c r="B1245"/>
      <c r="C1245"/>
      <c r="D1245"/>
      <c r="E1245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</row>
    <row r="1246" spans="1:17">
      <c r="A1246"/>
      <c r="B1246"/>
      <c r="C1246"/>
      <c r="D1246"/>
      <c r="E1246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</row>
    <row r="1247" spans="1:17">
      <c r="A1247"/>
      <c r="B1247"/>
      <c r="C1247"/>
      <c r="D1247"/>
      <c r="E1247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</row>
    <row r="1248" spans="1:17">
      <c r="A1248"/>
      <c r="B1248"/>
      <c r="C1248"/>
      <c r="D1248"/>
      <c r="E124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</row>
    <row r="1249" spans="1:17">
      <c r="A1249"/>
      <c r="B1249"/>
      <c r="C1249"/>
      <c r="D1249"/>
      <c r="E1249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</row>
    <row r="1250" spans="1:17">
      <c r="A1250"/>
      <c r="B1250"/>
      <c r="C1250"/>
      <c r="D1250"/>
      <c r="E1250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</row>
    <row r="1251" spans="1:17">
      <c r="A1251"/>
      <c r="B1251"/>
      <c r="C1251"/>
      <c r="D1251"/>
      <c r="E1251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</row>
    <row r="1252" spans="1:17">
      <c r="A1252"/>
      <c r="B1252"/>
      <c r="C1252"/>
      <c r="D1252"/>
      <c r="E1252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</row>
    <row r="1253" spans="1:17">
      <c r="A1253"/>
      <c r="B1253"/>
      <c r="C1253"/>
      <c r="D1253"/>
      <c r="E1253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</row>
    <row r="1254" spans="1:17">
      <c r="A1254"/>
      <c r="B1254"/>
      <c r="C1254"/>
      <c r="D1254"/>
      <c r="E1254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</row>
    <row r="1255" spans="1:17">
      <c r="A1255"/>
      <c r="B1255"/>
      <c r="C1255"/>
      <c r="D1255"/>
      <c r="E1255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</row>
    <row r="1256" spans="1:17">
      <c r="A1256"/>
      <c r="B1256"/>
      <c r="C1256"/>
      <c r="D1256"/>
      <c r="E1256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</row>
    <row r="1257" spans="1:17">
      <c r="A1257"/>
      <c r="B1257"/>
      <c r="C1257"/>
      <c r="D1257"/>
      <c r="E1257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</row>
    <row r="1258" spans="1:17">
      <c r="A1258"/>
      <c r="B1258"/>
      <c r="C1258"/>
      <c r="D1258"/>
      <c r="E12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</row>
    <row r="1259" spans="1:17">
      <c r="A1259"/>
      <c r="B1259"/>
      <c r="C1259"/>
      <c r="D1259"/>
      <c r="E1259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</row>
    <row r="1260" spans="1:17">
      <c r="A1260"/>
      <c r="B1260"/>
      <c r="C1260"/>
      <c r="D1260"/>
      <c r="E1260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</row>
    <row r="1261" spans="1:17">
      <c r="A1261"/>
      <c r="B1261"/>
      <c r="C1261"/>
      <c r="D1261"/>
      <c r="E1261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</row>
    <row r="1262" spans="1:17">
      <c r="A1262"/>
      <c r="B1262"/>
      <c r="C1262"/>
      <c r="D1262"/>
      <c r="E1262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</row>
    <row r="1263" spans="1:17">
      <c r="A1263"/>
      <c r="B1263"/>
      <c r="C1263"/>
      <c r="D1263"/>
      <c r="E1263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</row>
    <row r="1264" spans="1:17">
      <c r="A1264"/>
      <c r="B1264"/>
      <c r="C1264"/>
      <c r="D1264"/>
      <c r="E1264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</row>
    <row r="1265" spans="1:17">
      <c r="A1265"/>
      <c r="B1265"/>
      <c r="C1265"/>
      <c r="D1265"/>
      <c r="E1265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</row>
    <row r="1266" spans="1:17">
      <c r="A1266"/>
      <c r="B1266"/>
      <c r="C1266"/>
      <c r="D1266"/>
      <c r="E1266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</row>
    <row r="1267" spans="1:17">
      <c r="A1267"/>
      <c r="B1267"/>
      <c r="C1267"/>
      <c r="D1267"/>
      <c r="E1267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</row>
    <row r="1268" spans="1:17">
      <c r="A1268"/>
      <c r="B1268"/>
      <c r="C1268"/>
      <c r="D1268"/>
      <c r="E126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</row>
    <row r="1269" spans="1:17">
      <c r="A1269"/>
      <c r="B1269"/>
      <c r="C1269"/>
      <c r="D1269"/>
      <c r="E1269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</row>
    <row r="1270" spans="1:17">
      <c r="A1270"/>
      <c r="B1270"/>
      <c r="C1270"/>
      <c r="D1270"/>
      <c r="E1270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</row>
    <row r="1271" spans="1:17">
      <c r="A1271"/>
      <c r="B1271"/>
      <c r="C1271"/>
      <c r="D1271"/>
      <c r="E1271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</row>
    <row r="1272" spans="1:17">
      <c r="A1272"/>
      <c r="B1272"/>
      <c r="C1272"/>
      <c r="D1272"/>
      <c r="E1272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</row>
    <row r="1273" spans="1:17">
      <c r="A1273"/>
      <c r="B1273"/>
      <c r="C1273"/>
      <c r="D1273"/>
      <c r="E1273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</row>
    <row r="1274" spans="1:17">
      <c r="A1274"/>
      <c r="B1274"/>
      <c r="C1274"/>
      <c r="D1274"/>
      <c r="E1274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</row>
    <row r="1275" spans="1:17">
      <c r="A1275"/>
      <c r="B1275"/>
      <c r="C1275"/>
      <c r="D1275"/>
      <c r="E1275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</row>
    <row r="1276" spans="1:17">
      <c r="A1276"/>
      <c r="B1276"/>
      <c r="C1276"/>
      <c r="D1276"/>
      <c r="E1276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</row>
    <row r="1277" spans="1:17">
      <c r="A1277"/>
      <c r="B1277"/>
      <c r="C1277"/>
      <c r="D1277"/>
      <c r="E1277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</row>
    <row r="1278" spans="1:17">
      <c r="A1278"/>
      <c r="B1278"/>
      <c r="C1278"/>
      <c r="D1278"/>
      <c r="E127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</row>
    <row r="1279" spans="1:17">
      <c r="A1279"/>
      <c r="B1279"/>
      <c r="C1279"/>
      <c r="D1279"/>
      <c r="E1279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</row>
    <row r="1280" spans="1:17">
      <c r="A1280"/>
      <c r="B1280"/>
      <c r="C1280"/>
      <c r="D1280"/>
      <c r="E1280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</row>
    <row r="1281" spans="1:17">
      <c r="A1281"/>
      <c r="B1281"/>
      <c r="C1281"/>
      <c r="D1281"/>
      <c r="E1281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</row>
    <row r="1282" spans="1:17">
      <c r="A1282"/>
      <c r="B1282"/>
      <c r="C1282"/>
      <c r="D1282"/>
      <c r="E1282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</row>
    <row r="1283" spans="1:17">
      <c r="A1283"/>
      <c r="B1283"/>
      <c r="C1283"/>
      <c r="D1283"/>
      <c r="E1283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</row>
    <row r="1284" spans="1:17">
      <c r="A1284"/>
      <c r="B1284"/>
      <c r="C1284"/>
      <c r="D1284"/>
      <c r="E1284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</row>
    <row r="1285" spans="1:17">
      <c r="A1285"/>
      <c r="B1285"/>
      <c r="C1285"/>
      <c r="D1285"/>
      <c r="E1285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</row>
    <row r="1286" spans="1:17">
      <c r="A1286"/>
      <c r="B1286"/>
      <c r="C1286"/>
      <c r="D1286"/>
      <c r="E1286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</row>
    <row r="1287" spans="1:17">
      <c r="A1287"/>
      <c r="B1287"/>
      <c r="C1287"/>
      <c r="D1287"/>
      <c r="E1287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</row>
    <row r="1288" spans="1:17">
      <c r="A1288"/>
      <c r="B1288"/>
      <c r="C1288"/>
      <c r="D1288"/>
      <c r="E128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</row>
    <row r="1289" spans="1:17">
      <c r="A1289"/>
      <c r="B1289"/>
      <c r="C1289"/>
      <c r="D1289"/>
      <c r="E1289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</row>
    <row r="1290" spans="1:17">
      <c r="A1290"/>
      <c r="B1290"/>
      <c r="C1290"/>
      <c r="D1290"/>
      <c r="E1290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</row>
    <row r="1291" spans="1:17">
      <c r="A1291"/>
      <c r="B1291"/>
      <c r="C1291"/>
      <c r="D1291"/>
      <c r="E1291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</row>
    <row r="1292" spans="1:17">
      <c r="A1292"/>
      <c r="B1292"/>
      <c r="C1292"/>
      <c r="D1292"/>
      <c r="E1292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</row>
    <row r="1293" spans="1:17">
      <c r="A1293"/>
      <c r="B1293"/>
      <c r="C1293"/>
      <c r="D1293"/>
      <c r="E1293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</row>
    <row r="1294" spans="1:17">
      <c r="A1294"/>
      <c r="B1294"/>
      <c r="C1294"/>
      <c r="D1294"/>
      <c r="E1294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</row>
    <row r="1295" spans="1:17">
      <c r="A1295"/>
      <c r="B1295"/>
      <c r="C1295"/>
      <c r="D1295"/>
      <c r="E1295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</row>
    <row r="1296" spans="1:17">
      <c r="A1296"/>
      <c r="B1296"/>
      <c r="C1296"/>
      <c r="D1296"/>
      <c r="E1296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</row>
    <row r="1297" spans="1:17">
      <c r="A1297"/>
      <c r="B1297"/>
      <c r="C1297"/>
      <c r="D1297"/>
      <c r="E1297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</row>
    <row r="1298" spans="1:17">
      <c r="A1298"/>
      <c r="B1298"/>
      <c r="C1298"/>
      <c r="D1298"/>
      <c r="E129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</row>
    <row r="1299" spans="1:17">
      <c r="A1299"/>
      <c r="B1299"/>
      <c r="C1299"/>
      <c r="D1299"/>
      <c r="E1299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</row>
    <row r="1300" spans="1:17">
      <c r="A1300"/>
      <c r="B1300"/>
      <c r="C1300"/>
      <c r="D1300"/>
      <c r="E1300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</row>
    <row r="1301" spans="1:17">
      <c r="A1301"/>
      <c r="B1301"/>
      <c r="C1301"/>
      <c r="D1301"/>
      <c r="E1301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</row>
    <row r="1302" spans="1:17">
      <c r="A1302"/>
      <c r="B1302"/>
      <c r="C1302"/>
      <c r="D1302"/>
      <c r="E1302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</row>
    <row r="1303" spans="1:17">
      <c r="A1303"/>
      <c r="B1303"/>
      <c r="C1303"/>
      <c r="D1303"/>
      <c r="E1303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</row>
    <row r="1304" spans="1:17">
      <c r="A1304"/>
      <c r="B1304"/>
      <c r="C1304"/>
      <c r="D1304"/>
      <c r="E1304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</row>
    <row r="1305" spans="1:17">
      <c r="A1305"/>
      <c r="B1305"/>
      <c r="C1305"/>
      <c r="D1305"/>
      <c r="E1305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</row>
    <row r="1306" spans="1:17">
      <c r="A1306"/>
      <c r="B1306"/>
      <c r="C1306"/>
      <c r="D1306"/>
      <c r="E1306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</row>
    <row r="1307" spans="1:17">
      <c r="A1307"/>
      <c r="B1307"/>
      <c r="C1307"/>
      <c r="D1307"/>
      <c r="E1307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</row>
    <row r="1308" spans="1:17">
      <c r="A1308"/>
      <c r="B1308"/>
      <c r="C1308"/>
      <c r="D1308"/>
      <c r="E130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</row>
    <row r="1309" spans="1:17">
      <c r="A1309"/>
      <c r="B1309"/>
      <c r="C1309"/>
      <c r="D1309"/>
      <c r="E1309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</row>
    <row r="1310" spans="1:17">
      <c r="A1310"/>
      <c r="B1310"/>
      <c r="C1310"/>
      <c r="D1310"/>
      <c r="E1310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</row>
    <row r="1311" spans="1:17">
      <c r="A1311"/>
      <c r="B1311"/>
      <c r="C1311"/>
      <c r="D1311"/>
      <c r="E1311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</row>
    <row r="1312" spans="1:17">
      <c r="A1312"/>
      <c r="B1312"/>
      <c r="C1312"/>
      <c r="D1312"/>
      <c r="E1312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</row>
    <row r="1313" spans="1:17">
      <c r="A1313"/>
      <c r="B1313"/>
      <c r="C1313"/>
      <c r="D1313"/>
      <c r="E1313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</row>
    <row r="1314" spans="1:17">
      <c r="A1314"/>
      <c r="B1314"/>
      <c r="C1314"/>
      <c r="D1314"/>
      <c r="E1314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</row>
    <row r="1315" spans="1:17">
      <c r="A1315"/>
      <c r="B1315"/>
      <c r="C1315"/>
      <c r="D1315"/>
      <c r="E1315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</row>
    <row r="1316" spans="1:17">
      <c r="A1316"/>
      <c r="B1316"/>
      <c r="C1316"/>
      <c r="D1316"/>
      <c r="E1316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</row>
    <row r="1317" spans="1:17">
      <c r="A1317"/>
      <c r="B1317"/>
      <c r="C1317"/>
      <c r="D1317"/>
      <c r="E1317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</row>
    <row r="1318" spans="1:17">
      <c r="A1318"/>
      <c r="B1318"/>
      <c r="C1318"/>
      <c r="D1318"/>
      <c r="E131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</row>
    <row r="1319" spans="1:17">
      <c r="A1319"/>
      <c r="B1319"/>
      <c r="C1319"/>
      <c r="D1319"/>
      <c r="E1319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</row>
    <row r="1320" spans="1:17">
      <c r="A1320"/>
      <c r="B1320"/>
      <c r="C1320"/>
      <c r="D1320"/>
      <c r="E1320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</row>
    <row r="1321" spans="1:17">
      <c r="A1321"/>
      <c r="B1321"/>
      <c r="C1321"/>
      <c r="D1321"/>
      <c r="E1321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</row>
    <row r="1322" spans="1:17">
      <c r="A1322"/>
      <c r="B1322"/>
      <c r="C1322"/>
      <c r="D1322"/>
      <c r="E1322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</row>
    <row r="1323" spans="1:17">
      <c r="A1323"/>
      <c r="B1323"/>
      <c r="C1323"/>
      <c r="D1323"/>
      <c r="E1323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</row>
    <row r="1324" spans="1:17">
      <c r="A1324"/>
      <c r="B1324"/>
      <c r="C1324"/>
      <c r="D1324"/>
      <c r="E1324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</row>
    <row r="1325" spans="1:17">
      <c r="A1325"/>
      <c r="B1325"/>
      <c r="C1325"/>
      <c r="D1325"/>
      <c r="E1325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</row>
    <row r="1326" spans="1:17">
      <c r="A1326"/>
      <c r="B1326"/>
      <c r="C1326"/>
      <c r="D1326"/>
      <c r="E1326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</row>
    <row r="1327" spans="1:17">
      <c r="A1327"/>
      <c r="B1327"/>
      <c r="C1327"/>
      <c r="D1327"/>
      <c r="E1327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</row>
    <row r="1328" spans="1:17">
      <c r="A1328"/>
      <c r="B1328"/>
      <c r="C1328"/>
      <c r="D1328"/>
      <c r="E132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</row>
    <row r="1329" spans="1:17">
      <c r="A1329"/>
      <c r="B1329"/>
      <c r="C1329"/>
      <c r="D1329"/>
      <c r="E1329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</row>
    <row r="1330" spans="1:17">
      <c r="A1330"/>
      <c r="B1330"/>
      <c r="C1330"/>
      <c r="D1330"/>
      <c r="E1330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</row>
    <row r="1331" spans="1:17">
      <c r="A1331"/>
      <c r="B1331"/>
      <c r="C1331"/>
      <c r="D1331"/>
      <c r="E1331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</row>
    <row r="1332" spans="1:17">
      <c r="A1332"/>
      <c r="B1332"/>
      <c r="C1332"/>
      <c r="D1332"/>
      <c r="E1332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</row>
    <row r="1333" spans="1:17">
      <c r="A1333"/>
      <c r="B1333"/>
      <c r="C1333"/>
      <c r="D1333"/>
      <c r="E1333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</row>
    <row r="1334" spans="1:17">
      <c r="A1334"/>
      <c r="B1334"/>
      <c r="C1334"/>
      <c r="D1334"/>
      <c r="E1334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</row>
    <row r="1335" spans="1:17">
      <c r="A1335"/>
      <c r="B1335"/>
      <c r="C1335"/>
      <c r="D1335"/>
      <c r="E1335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</row>
    <row r="1336" spans="1:17">
      <c r="A1336"/>
      <c r="B1336"/>
      <c r="C1336"/>
      <c r="D1336"/>
      <c r="E1336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</row>
    <row r="1337" spans="1:17">
      <c r="A1337"/>
      <c r="B1337"/>
      <c r="C1337"/>
      <c r="D1337"/>
      <c r="E1337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</row>
    <row r="1338" spans="1:17">
      <c r="A1338"/>
      <c r="B1338"/>
      <c r="C1338"/>
      <c r="D1338"/>
      <c r="E133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</row>
    <row r="1339" spans="1:17">
      <c r="A1339"/>
      <c r="B1339"/>
      <c r="C1339"/>
      <c r="D1339"/>
      <c r="E1339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</row>
    <row r="1340" spans="1:17">
      <c r="A1340"/>
      <c r="B1340"/>
      <c r="C1340"/>
      <c r="D1340"/>
      <c r="E1340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</row>
    <row r="1341" spans="1:17">
      <c r="A1341"/>
      <c r="B1341"/>
      <c r="C1341"/>
      <c r="D1341"/>
      <c r="E1341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</row>
    <row r="1342" spans="1:17">
      <c r="A1342"/>
      <c r="B1342"/>
      <c r="C1342"/>
      <c r="D1342"/>
      <c r="E1342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</row>
    <row r="1343" spans="1:17">
      <c r="A1343"/>
      <c r="B1343"/>
      <c r="C1343"/>
      <c r="D1343"/>
      <c r="E1343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</row>
    <row r="1344" spans="1:17">
      <c r="A1344"/>
      <c r="B1344"/>
      <c r="C1344"/>
      <c r="D1344"/>
      <c r="E1344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</row>
    <row r="1345" spans="1:17">
      <c r="A1345"/>
      <c r="B1345"/>
      <c r="C1345"/>
      <c r="D1345"/>
      <c r="E1345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</row>
    <row r="1346" spans="1:17">
      <c r="A1346"/>
      <c r="B1346"/>
      <c r="C1346"/>
      <c r="D1346"/>
      <c r="E1346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</row>
    <row r="1347" spans="1:17">
      <c r="A1347"/>
      <c r="B1347"/>
      <c r="C1347"/>
      <c r="D1347"/>
      <c r="E1347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</row>
    <row r="1348" spans="1:17">
      <c r="A1348"/>
      <c r="B1348"/>
      <c r="C1348"/>
      <c r="D1348"/>
      <c r="E134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</row>
    <row r="1349" spans="1:17">
      <c r="A1349"/>
      <c r="B1349"/>
      <c r="C1349"/>
      <c r="D1349"/>
      <c r="E1349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</row>
    <row r="1350" spans="1:17">
      <c r="A1350"/>
      <c r="B1350"/>
      <c r="C1350"/>
      <c r="D1350"/>
      <c r="E1350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</row>
    <row r="1351" spans="1:17">
      <c r="A1351"/>
      <c r="B1351"/>
      <c r="C1351"/>
      <c r="D1351"/>
      <c r="E1351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</row>
    <row r="1352" spans="1:17">
      <c r="A1352"/>
      <c r="B1352"/>
      <c r="C1352"/>
      <c r="D1352"/>
      <c r="E1352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</row>
    <row r="1353" spans="1:17">
      <c r="A1353"/>
      <c r="B1353"/>
      <c r="C1353"/>
      <c r="D1353"/>
      <c r="E1353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</row>
    <row r="1354" spans="1:17">
      <c r="A1354"/>
      <c r="B1354"/>
      <c r="C1354"/>
      <c r="D1354"/>
      <c r="E1354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</row>
    <row r="1355" spans="1:17">
      <c r="A1355"/>
      <c r="B1355"/>
      <c r="C1355"/>
      <c r="D1355"/>
      <c r="E1355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</row>
    <row r="1356" spans="1:17">
      <c r="A1356"/>
      <c r="B1356"/>
      <c r="C1356"/>
      <c r="D1356"/>
      <c r="E1356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</row>
    <row r="1357" spans="1:17">
      <c r="A1357"/>
      <c r="B1357"/>
      <c r="C1357"/>
      <c r="D1357"/>
      <c r="E1357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</row>
    <row r="1358" spans="1:17">
      <c r="A1358"/>
      <c r="B1358"/>
      <c r="C1358"/>
      <c r="D1358"/>
      <c r="E13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</row>
    <row r="1359" spans="1:17">
      <c r="A1359"/>
      <c r="B1359"/>
      <c r="C1359"/>
      <c r="D1359"/>
      <c r="E1359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</row>
    <row r="1360" spans="1:17">
      <c r="A1360"/>
      <c r="B1360"/>
      <c r="C1360"/>
      <c r="D1360"/>
      <c r="E1360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</row>
    <row r="1361" spans="1:17">
      <c r="A1361"/>
      <c r="B1361"/>
      <c r="C1361"/>
      <c r="D1361"/>
      <c r="E1361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</row>
    <row r="1362" spans="1:17">
      <c r="A1362"/>
      <c r="B1362"/>
      <c r="C1362"/>
      <c r="D1362"/>
      <c r="E1362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</row>
    <row r="1363" spans="1:17">
      <c r="A1363"/>
      <c r="B1363"/>
      <c r="C1363"/>
      <c r="D1363"/>
      <c r="E1363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</row>
    <row r="1364" spans="1:17">
      <c r="A1364"/>
      <c r="B1364"/>
      <c r="C1364"/>
      <c r="D1364"/>
      <c r="E1364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</row>
    <row r="1365" spans="1:17">
      <c r="A1365"/>
      <c r="B1365"/>
      <c r="C1365"/>
      <c r="D1365"/>
      <c r="E1365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</row>
    <row r="1366" spans="1:17">
      <c r="A1366"/>
      <c r="B1366"/>
      <c r="C1366"/>
      <c r="D1366"/>
      <c r="E1366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</row>
    <row r="1367" spans="1:17">
      <c r="A1367"/>
      <c r="B1367"/>
      <c r="C1367"/>
      <c r="D1367"/>
      <c r="E1367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</row>
    <row r="1368" spans="1:17">
      <c r="A1368"/>
      <c r="B1368"/>
      <c r="C1368"/>
      <c r="D1368"/>
      <c r="E136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</row>
    <row r="1369" spans="1:17">
      <c r="A1369"/>
      <c r="B1369"/>
      <c r="C1369"/>
      <c r="D1369"/>
      <c r="E1369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</row>
    <row r="1370" spans="1:17">
      <c r="A1370"/>
      <c r="B1370"/>
      <c r="C1370"/>
      <c r="D1370"/>
      <c r="E1370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</row>
    <row r="1371" spans="1:17">
      <c r="A1371"/>
      <c r="B1371"/>
      <c r="C1371"/>
      <c r="D1371"/>
      <c r="E1371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</row>
    <row r="1372" spans="1:17">
      <c r="A1372"/>
      <c r="B1372"/>
      <c r="C1372"/>
      <c r="D1372"/>
      <c r="E1372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</row>
    <row r="1373" spans="1:17">
      <c r="A1373"/>
      <c r="B1373"/>
      <c r="C1373"/>
      <c r="D1373"/>
      <c r="E1373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</row>
    <row r="1374" spans="1:17">
      <c r="A1374"/>
      <c r="B1374"/>
      <c r="C1374"/>
      <c r="D1374"/>
      <c r="E1374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</row>
    <row r="1375" spans="1:17">
      <c r="A1375"/>
      <c r="B1375"/>
      <c r="C1375"/>
      <c r="D1375"/>
      <c r="E1375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</row>
    <row r="1376" spans="1:17">
      <c r="A1376"/>
      <c r="B1376"/>
      <c r="C1376"/>
      <c r="D1376"/>
      <c r="E1376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</row>
    <row r="1377" spans="1:17">
      <c r="A1377"/>
      <c r="B1377"/>
      <c r="C1377"/>
      <c r="D1377"/>
      <c r="E1377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</row>
    <row r="1378" spans="1:17">
      <c r="A1378"/>
      <c r="B1378"/>
      <c r="C1378"/>
      <c r="D1378"/>
      <c r="E137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</row>
    <row r="1379" spans="1:17">
      <c r="A1379"/>
      <c r="B1379"/>
      <c r="C1379"/>
      <c r="D1379"/>
      <c r="E1379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</row>
    <row r="1380" spans="1:17">
      <c r="A1380"/>
      <c r="B1380"/>
      <c r="C1380"/>
      <c r="D1380"/>
      <c r="E1380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</row>
    <row r="1381" spans="1:17">
      <c r="A1381"/>
      <c r="B1381"/>
      <c r="C1381"/>
      <c r="D1381"/>
      <c r="E1381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</row>
    <row r="1382" spans="1:17">
      <c r="A1382"/>
      <c r="B1382"/>
      <c r="C1382"/>
      <c r="D1382"/>
      <c r="E1382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</row>
    <row r="1383" spans="1:17">
      <c r="A1383"/>
      <c r="B1383"/>
      <c r="C1383"/>
      <c r="D1383"/>
      <c r="E1383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</row>
    <row r="1384" spans="1:17">
      <c r="A1384"/>
      <c r="B1384"/>
      <c r="C1384"/>
      <c r="D1384"/>
      <c r="E1384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</row>
    <row r="1385" spans="1:17">
      <c r="A1385"/>
      <c r="B1385"/>
      <c r="C1385"/>
      <c r="D1385"/>
      <c r="E1385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</row>
    <row r="1386" spans="1:17">
      <c r="A1386"/>
      <c r="B1386"/>
      <c r="C1386"/>
      <c r="D1386"/>
      <c r="E1386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</row>
    <row r="1387" spans="1:17">
      <c r="A1387"/>
      <c r="B1387"/>
      <c r="C1387"/>
      <c r="D1387"/>
      <c r="E1387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</row>
    <row r="1388" spans="1:17">
      <c r="A1388"/>
      <c r="B1388"/>
      <c r="C1388"/>
      <c r="D1388"/>
      <c r="E138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</row>
    <row r="1389" spans="1:17">
      <c r="A1389"/>
      <c r="B1389"/>
      <c r="C1389"/>
      <c r="D1389"/>
      <c r="E1389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</row>
    <row r="1390" spans="1:17">
      <c r="A1390"/>
      <c r="B1390"/>
      <c r="C1390"/>
      <c r="D1390"/>
      <c r="E1390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</row>
    <row r="1391" spans="1:17">
      <c r="A1391"/>
      <c r="B1391"/>
      <c r="C1391"/>
      <c r="D1391"/>
      <c r="E1391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</row>
    <row r="1392" spans="1:17">
      <c r="A1392"/>
      <c r="B1392"/>
      <c r="C1392"/>
      <c r="D1392"/>
      <c r="E1392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</row>
    <row r="1393" spans="1:17">
      <c r="A1393"/>
      <c r="B1393"/>
      <c r="C1393"/>
      <c r="D1393"/>
      <c r="E1393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</row>
    <row r="1394" spans="1:17">
      <c r="A1394"/>
      <c r="B1394"/>
      <c r="C1394"/>
      <c r="D1394"/>
      <c r="E1394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</row>
    <row r="1395" spans="1:17">
      <c r="A1395"/>
      <c r="B1395"/>
      <c r="C1395"/>
      <c r="D1395"/>
      <c r="E1395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</row>
    <row r="1396" spans="1:17">
      <c r="A1396"/>
      <c r="B1396"/>
      <c r="C1396"/>
      <c r="D1396"/>
      <c r="E1396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</row>
    <row r="1397" spans="1:17">
      <c r="A1397"/>
      <c r="B1397"/>
      <c r="C1397"/>
      <c r="D1397"/>
      <c r="E1397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</row>
    <row r="1398" spans="1:17">
      <c r="A1398"/>
      <c r="B1398"/>
      <c r="C1398"/>
      <c r="D1398"/>
      <c r="E139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</row>
    <row r="1399" spans="1:17">
      <c r="A1399"/>
      <c r="B1399"/>
      <c r="C1399"/>
      <c r="D1399"/>
      <c r="E1399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</row>
    <row r="1400" spans="1:17">
      <c r="A1400"/>
      <c r="B1400"/>
      <c r="C1400"/>
      <c r="D1400"/>
      <c r="E1400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</row>
    <row r="1401" spans="1:17">
      <c r="A1401"/>
      <c r="B1401"/>
      <c r="C1401"/>
      <c r="D1401"/>
      <c r="E1401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</row>
    <row r="1402" spans="1:17">
      <c r="A1402"/>
      <c r="B1402"/>
      <c r="C1402"/>
      <c r="D1402"/>
      <c r="E1402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</row>
    <row r="1403" spans="1:17">
      <c r="A1403"/>
      <c r="B1403"/>
      <c r="C1403"/>
      <c r="D1403"/>
      <c r="E1403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</row>
    <row r="1404" spans="1:17">
      <c r="A1404"/>
      <c r="B1404"/>
      <c r="C1404"/>
      <c r="D1404"/>
      <c r="E1404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</row>
    <row r="1405" spans="1:17">
      <c r="A1405"/>
      <c r="B1405"/>
      <c r="C1405"/>
      <c r="D1405"/>
      <c r="E1405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</row>
    <row r="1406" spans="1:17">
      <c r="A1406"/>
      <c r="B1406"/>
      <c r="C1406"/>
      <c r="D1406"/>
      <c r="E1406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</row>
    <row r="1407" spans="1:17">
      <c r="A1407"/>
      <c r="B1407"/>
      <c r="C1407"/>
      <c r="D1407"/>
      <c r="E1407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</row>
    <row r="1408" spans="1:17">
      <c r="A1408"/>
      <c r="B1408"/>
      <c r="C1408"/>
      <c r="D1408"/>
      <c r="E140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</row>
    <row r="1409" spans="1:17">
      <c r="A1409"/>
      <c r="B1409"/>
      <c r="C1409"/>
      <c r="D1409"/>
      <c r="E1409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</row>
    <row r="1410" spans="1:17">
      <c r="A1410"/>
      <c r="B1410"/>
      <c r="C1410"/>
      <c r="D1410"/>
      <c r="E1410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</row>
    <row r="1411" spans="1:17">
      <c r="A1411"/>
      <c r="B1411"/>
      <c r="C1411"/>
      <c r="D1411"/>
      <c r="E1411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</row>
    <row r="1412" spans="1:17">
      <c r="A1412"/>
      <c r="B1412"/>
      <c r="C1412"/>
      <c r="D1412"/>
      <c r="E1412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</row>
    <row r="1413" spans="1:17">
      <c r="A1413"/>
      <c r="B1413"/>
      <c r="C1413"/>
      <c r="D1413"/>
      <c r="E1413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</row>
    <row r="1414" spans="1:17">
      <c r="A1414"/>
      <c r="B1414"/>
      <c r="C1414"/>
      <c r="D1414"/>
      <c r="E1414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</row>
    <row r="1415" spans="1:17">
      <c r="A1415"/>
      <c r="B1415"/>
      <c r="C1415"/>
      <c r="D1415"/>
      <c r="E1415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</row>
    <row r="1416" spans="1:17">
      <c r="A1416"/>
      <c r="B1416"/>
      <c r="C1416"/>
      <c r="D1416"/>
      <c r="E1416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</row>
    <row r="1417" spans="1:17">
      <c r="A1417"/>
      <c r="B1417"/>
      <c r="C1417"/>
      <c r="D1417"/>
      <c r="E1417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</row>
    <row r="1418" spans="1:17">
      <c r="A1418"/>
      <c r="B1418"/>
      <c r="C1418"/>
      <c r="D1418"/>
      <c r="E141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</row>
    <row r="1419" spans="1:17">
      <c r="A1419"/>
      <c r="B1419"/>
      <c r="C1419"/>
      <c r="D1419"/>
      <c r="E1419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</row>
    <row r="1420" spans="1:17">
      <c r="A1420"/>
      <c r="B1420"/>
      <c r="C1420"/>
      <c r="D1420"/>
      <c r="E1420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</row>
    <row r="1421" spans="1:17">
      <c r="A1421"/>
      <c r="B1421"/>
      <c r="C1421"/>
      <c r="D1421"/>
      <c r="E1421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</row>
    <row r="1422" spans="1:17">
      <c r="A1422"/>
      <c r="B1422"/>
      <c r="C1422"/>
      <c r="D1422"/>
      <c r="E1422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</row>
    <row r="1423" spans="1:17">
      <c r="A1423"/>
      <c r="B1423"/>
      <c r="C1423"/>
      <c r="D1423"/>
      <c r="E1423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</row>
    <row r="1424" spans="1:17">
      <c r="A1424"/>
      <c r="B1424"/>
      <c r="C1424"/>
      <c r="D1424"/>
      <c r="E1424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</row>
    <row r="1425" spans="1:17">
      <c r="A1425"/>
      <c r="B1425"/>
      <c r="C1425"/>
      <c r="D1425"/>
      <c r="E1425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</row>
    <row r="1426" spans="1:17">
      <c r="A1426"/>
      <c r="B1426"/>
      <c r="C1426"/>
      <c r="D1426"/>
      <c r="E1426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</row>
    <row r="1427" spans="1:17">
      <c r="A1427"/>
      <c r="B1427"/>
      <c r="C1427"/>
      <c r="D1427"/>
      <c r="E1427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</row>
    <row r="1428" spans="1:17">
      <c r="A1428"/>
      <c r="B1428"/>
      <c r="C1428"/>
      <c r="D1428"/>
      <c r="E142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</row>
    <row r="1429" spans="1:17">
      <c r="A1429"/>
      <c r="B1429"/>
      <c r="C1429"/>
      <c r="D1429"/>
      <c r="E1429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</row>
    <row r="1430" spans="1:17">
      <c r="A1430"/>
      <c r="B1430"/>
      <c r="C1430"/>
      <c r="D1430"/>
      <c r="E1430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</row>
    <row r="1431" spans="1:17">
      <c r="A1431"/>
      <c r="B1431"/>
      <c r="C1431"/>
      <c r="D1431"/>
      <c r="E1431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</row>
    <row r="1432" spans="1:17">
      <c r="A1432"/>
      <c r="B1432"/>
      <c r="C1432"/>
      <c r="D1432"/>
      <c r="E1432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</row>
    <row r="1433" spans="1:17">
      <c r="A1433"/>
      <c r="B1433"/>
      <c r="C1433"/>
      <c r="D1433"/>
      <c r="E1433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  <c r="Q1433" s="58"/>
    </row>
    <row r="1434" spans="1:17">
      <c r="A1434"/>
      <c r="B1434"/>
      <c r="C1434"/>
      <c r="D1434"/>
      <c r="E1434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  <c r="Q1434" s="58"/>
    </row>
    <row r="1435" spans="1:17">
      <c r="A1435"/>
      <c r="B1435"/>
      <c r="C1435"/>
      <c r="D1435"/>
      <c r="E1435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  <c r="Q1435" s="58"/>
    </row>
    <row r="1436" spans="1:17">
      <c r="A1436"/>
      <c r="B1436"/>
      <c r="C1436"/>
      <c r="D1436"/>
      <c r="E1436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  <c r="Q1436" s="58"/>
    </row>
    <row r="1437" spans="1:17">
      <c r="A1437"/>
      <c r="B1437"/>
      <c r="C1437"/>
      <c r="D1437"/>
      <c r="E1437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  <c r="Q1437" s="58"/>
    </row>
    <row r="1438" spans="1:17">
      <c r="A1438"/>
      <c r="B1438"/>
      <c r="C1438"/>
      <c r="D1438"/>
      <c r="E143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  <c r="Q1438" s="58"/>
    </row>
    <row r="1439" spans="1:17">
      <c r="A1439"/>
      <c r="B1439"/>
      <c r="C1439"/>
      <c r="D1439"/>
      <c r="E1439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  <c r="Q1439" s="58"/>
    </row>
    <row r="1440" spans="1:17">
      <c r="A1440"/>
      <c r="B1440"/>
      <c r="C1440"/>
      <c r="D1440"/>
      <c r="E1440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  <c r="Q1440" s="58"/>
    </row>
    <row r="1441" spans="1:17">
      <c r="A1441"/>
      <c r="B1441"/>
      <c r="C1441"/>
      <c r="D1441"/>
      <c r="E1441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</row>
    <row r="1442" spans="1:17">
      <c r="A1442"/>
      <c r="B1442"/>
      <c r="C1442"/>
      <c r="D1442"/>
      <c r="E1442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</row>
    <row r="1443" spans="1:17">
      <c r="A1443"/>
      <c r="B1443"/>
      <c r="C1443"/>
      <c r="D1443"/>
      <c r="E1443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</row>
    <row r="1444" spans="1:17">
      <c r="A1444"/>
      <c r="B1444"/>
      <c r="C1444"/>
      <c r="D1444"/>
      <c r="E1444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  <c r="Q1444" s="58"/>
    </row>
    <row r="1445" spans="1:17">
      <c r="A1445"/>
      <c r="B1445"/>
      <c r="C1445"/>
      <c r="D1445"/>
      <c r="E1445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</row>
    <row r="1446" spans="1:17">
      <c r="A1446"/>
      <c r="B1446"/>
      <c r="C1446"/>
      <c r="D1446"/>
      <c r="E1446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  <c r="Q1446" s="58"/>
    </row>
    <row r="1447" spans="1:17">
      <c r="A1447"/>
      <c r="B1447"/>
      <c r="C1447"/>
      <c r="D1447"/>
      <c r="E1447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  <c r="Q1447" s="58"/>
    </row>
    <row r="1448" spans="1:17">
      <c r="A1448"/>
      <c r="B1448"/>
      <c r="C1448"/>
      <c r="D1448"/>
      <c r="E144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  <c r="Q1448" s="58"/>
    </row>
    <row r="1449" spans="1:17">
      <c r="A1449"/>
      <c r="B1449"/>
      <c r="C1449"/>
      <c r="D1449"/>
      <c r="E1449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</row>
    <row r="1450" spans="1:17">
      <c r="A1450"/>
      <c r="B1450"/>
      <c r="C1450"/>
      <c r="D1450"/>
      <c r="E1450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  <c r="Q1450" s="58"/>
    </row>
    <row r="1451" spans="1:17">
      <c r="A1451"/>
      <c r="B1451"/>
      <c r="C1451"/>
      <c r="D1451"/>
      <c r="E1451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  <c r="Q1451" s="58"/>
    </row>
    <row r="1452" spans="1:17">
      <c r="A1452"/>
      <c r="B1452"/>
      <c r="C1452"/>
      <c r="D1452"/>
      <c r="E1452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  <c r="Q1452" s="58"/>
    </row>
    <row r="1453" spans="1:17">
      <c r="A1453"/>
      <c r="B1453"/>
      <c r="C1453"/>
      <c r="D1453"/>
      <c r="E1453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</row>
    <row r="1454" spans="1:17">
      <c r="A1454"/>
      <c r="B1454"/>
      <c r="C1454"/>
      <c r="D1454"/>
      <c r="E1454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</row>
    <row r="1455" spans="1:17">
      <c r="A1455"/>
      <c r="B1455"/>
      <c r="C1455"/>
      <c r="D1455"/>
      <c r="E1455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</row>
    <row r="1456" spans="1:17">
      <c r="A1456"/>
      <c r="B1456"/>
      <c r="C1456"/>
      <c r="D1456"/>
      <c r="E1456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</row>
    <row r="1457" spans="1:17">
      <c r="A1457"/>
      <c r="B1457"/>
      <c r="C1457"/>
      <c r="D1457"/>
      <c r="E1457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</row>
    <row r="1458" spans="1:17">
      <c r="A1458"/>
      <c r="B1458"/>
      <c r="C1458"/>
      <c r="D1458"/>
      <c r="E14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</row>
    <row r="1459" spans="1:17">
      <c r="A1459"/>
      <c r="B1459"/>
      <c r="C1459"/>
      <c r="D1459"/>
      <c r="E1459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</row>
    <row r="1460" spans="1:17">
      <c r="A1460"/>
      <c r="B1460"/>
      <c r="C1460"/>
      <c r="D1460"/>
      <c r="E1460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</row>
    <row r="1461" spans="1:17">
      <c r="A1461"/>
      <c r="B1461"/>
      <c r="C1461"/>
      <c r="D1461"/>
      <c r="E1461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</row>
    <row r="1462" spans="1:17">
      <c r="A1462"/>
      <c r="B1462"/>
      <c r="C1462"/>
      <c r="D1462"/>
      <c r="E1462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</row>
    <row r="1463" spans="1:17">
      <c r="A1463"/>
      <c r="B1463"/>
      <c r="C1463"/>
      <c r="D1463"/>
      <c r="E1463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</row>
    <row r="1464" spans="1:17">
      <c r="A1464"/>
      <c r="B1464"/>
      <c r="C1464"/>
      <c r="D1464"/>
      <c r="E1464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</row>
    <row r="1465" spans="1:17">
      <c r="A1465"/>
      <c r="B1465"/>
      <c r="C1465"/>
      <c r="D1465"/>
      <c r="E1465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</row>
    <row r="1466" spans="1:17">
      <c r="A1466"/>
      <c r="B1466"/>
      <c r="C1466"/>
      <c r="D1466"/>
      <c r="E1466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</row>
    <row r="1467" spans="1:17">
      <c r="A1467"/>
      <c r="B1467"/>
      <c r="C1467"/>
      <c r="D1467"/>
      <c r="E1467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</row>
    <row r="1468" spans="1:17">
      <c r="A1468"/>
      <c r="B1468"/>
      <c r="C1468"/>
      <c r="D1468"/>
      <c r="E146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</row>
    <row r="1469" spans="1:17">
      <c r="A1469"/>
      <c r="B1469"/>
      <c r="C1469"/>
      <c r="D1469"/>
      <c r="E1469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</row>
    <row r="1470" spans="1:17">
      <c r="A1470"/>
      <c r="B1470"/>
      <c r="C1470"/>
      <c r="D1470"/>
      <c r="E1470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</row>
    <row r="1471" spans="1:17">
      <c r="A1471"/>
      <c r="B1471"/>
      <c r="C1471"/>
      <c r="D1471"/>
      <c r="E1471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</row>
    <row r="1472" spans="1:17">
      <c r="A1472"/>
      <c r="B1472"/>
      <c r="C1472"/>
      <c r="D1472"/>
      <c r="E1472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</row>
    <row r="1473" spans="1:17">
      <c r="A1473"/>
      <c r="B1473"/>
      <c r="C1473"/>
      <c r="D1473"/>
      <c r="E1473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</row>
    <row r="1474" spans="1:17">
      <c r="A1474"/>
      <c r="B1474"/>
      <c r="C1474"/>
      <c r="D1474"/>
      <c r="E1474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</row>
    <row r="1475" spans="1:17">
      <c r="A1475"/>
      <c r="B1475"/>
      <c r="C1475"/>
      <c r="D1475"/>
      <c r="E1475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</row>
    <row r="1476" spans="1:17">
      <c r="A1476"/>
      <c r="B1476"/>
      <c r="C1476"/>
      <c r="D1476"/>
      <c r="E1476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</row>
    <row r="1477" spans="1:17">
      <c r="A1477"/>
      <c r="B1477"/>
      <c r="C1477"/>
      <c r="D1477"/>
      <c r="E1477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</row>
    <row r="1478" spans="1:17">
      <c r="A1478"/>
      <c r="B1478"/>
      <c r="C1478"/>
      <c r="D1478"/>
      <c r="E147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</row>
    <row r="1479" spans="1:17">
      <c r="A1479"/>
      <c r="B1479"/>
      <c r="C1479"/>
      <c r="D1479"/>
      <c r="E1479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</row>
    <row r="1480" spans="1:17">
      <c r="A1480"/>
      <c r="B1480"/>
      <c r="C1480"/>
      <c r="D1480"/>
      <c r="E1480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</row>
    <row r="1481" spans="1:17">
      <c r="A1481"/>
      <c r="B1481"/>
      <c r="C1481"/>
      <c r="D1481"/>
      <c r="E1481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</row>
    <row r="1482" spans="1:17">
      <c r="A1482"/>
      <c r="B1482"/>
      <c r="C1482"/>
      <c r="D1482"/>
      <c r="E1482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</row>
    <row r="1483" spans="1:17">
      <c r="A1483"/>
      <c r="B1483"/>
      <c r="C1483"/>
      <c r="D1483"/>
      <c r="E1483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</row>
    <row r="1484" spans="1:17">
      <c r="A1484"/>
      <c r="B1484"/>
      <c r="C1484"/>
      <c r="D1484"/>
      <c r="E1484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</row>
    <row r="1485" spans="1:17">
      <c r="A1485"/>
      <c r="B1485"/>
      <c r="C1485"/>
      <c r="D1485"/>
      <c r="E1485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</row>
    <row r="1486" spans="1:17">
      <c r="A1486"/>
      <c r="B1486"/>
      <c r="C1486"/>
      <c r="D1486"/>
      <c r="E1486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</row>
    <row r="1487" spans="1:17">
      <c r="A1487"/>
      <c r="B1487"/>
      <c r="C1487"/>
      <c r="D1487"/>
      <c r="E1487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</row>
    <row r="1488" spans="1:17">
      <c r="A1488"/>
      <c r="B1488"/>
      <c r="C1488"/>
      <c r="D1488"/>
      <c r="E148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</row>
    <row r="1489" spans="1:17">
      <c r="A1489"/>
      <c r="B1489"/>
      <c r="C1489"/>
      <c r="D1489"/>
      <c r="E1489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</row>
    <row r="1490" spans="1:17">
      <c r="A1490"/>
      <c r="B1490"/>
      <c r="C1490"/>
      <c r="D1490"/>
      <c r="E1490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</row>
    <row r="1491" spans="1:17">
      <c r="A1491"/>
      <c r="B1491"/>
      <c r="C1491"/>
      <c r="D1491"/>
      <c r="E1491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</row>
    <row r="1492" spans="1:17">
      <c r="A1492"/>
      <c r="B1492"/>
      <c r="C1492"/>
      <c r="D1492"/>
      <c r="E1492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</row>
    <row r="1493" spans="1:17">
      <c r="A1493"/>
      <c r="B1493"/>
      <c r="C1493"/>
      <c r="D1493"/>
      <c r="E1493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</row>
    <row r="1494" spans="1:17">
      <c r="A1494"/>
      <c r="B1494"/>
      <c r="C1494"/>
      <c r="D1494"/>
      <c r="E1494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</row>
    <row r="1495" spans="1:17">
      <c r="A1495"/>
      <c r="B1495"/>
      <c r="C1495"/>
      <c r="D1495"/>
      <c r="E1495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</row>
    <row r="1496" spans="1:17">
      <c r="A1496"/>
      <c r="B1496"/>
      <c r="C1496"/>
      <c r="D1496"/>
      <c r="E1496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</row>
    <row r="1497" spans="1:17">
      <c r="A1497"/>
      <c r="B1497"/>
      <c r="C1497"/>
      <c r="D1497"/>
      <c r="E1497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</row>
    <row r="1498" spans="1:17">
      <c r="A1498"/>
      <c r="B1498"/>
      <c r="C1498"/>
      <c r="D1498"/>
      <c r="E149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</row>
    <row r="1499" spans="1:17">
      <c r="A1499"/>
      <c r="B1499"/>
      <c r="C1499"/>
      <c r="D1499"/>
      <c r="E1499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</row>
    <row r="1500" spans="1:17">
      <c r="A1500"/>
      <c r="B1500"/>
      <c r="C1500"/>
      <c r="D1500"/>
      <c r="E1500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</row>
    <row r="1501" spans="1:17">
      <c r="A1501"/>
      <c r="B1501"/>
      <c r="C1501"/>
      <c r="D1501"/>
      <c r="E1501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</row>
    <row r="1502" spans="1:17">
      <c r="A1502"/>
      <c r="B1502"/>
      <c r="C1502"/>
      <c r="D1502"/>
      <c r="E1502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</row>
    <row r="1503" spans="1:17">
      <c r="A1503"/>
      <c r="B1503"/>
      <c r="C1503"/>
      <c r="D1503"/>
      <c r="E1503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</row>
    <row r="1504" spans="1:17">
      <c r="A1504"/>
      <c r="B1504"/>
      <c r="C1504"/>
      <c r="D1504"/>
      <c r="E1504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</row>
    <row r="1505" spans="1:17">
      <c r="A1505"/>
      <c r="B1505"/>
      <c r="C1505"/>
      <c r="D1505"/>
      <c r="E1505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</row>
    <row r="1506" spans="1:17">
      <c r="A1506"/>
      <c r="B1506"/>
      <c r="C1506"/>
      <c r="D1506"/>
      <c r="E1506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</row>
    <row r="1507" spans="1:17">
      <c r="A1507"/>
      <c r="B1507"/>
      <c r="C1507"/>
      <c r="D1507"/>
      <c r="E1507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</row>
    <row r="1508" spans="1:17">
      <c r="A1508"/>
      <c r="B1508"/>
      <c r="C1508"/>
      <c r="D1508"/>
      <c r="E150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</row>
    <row r="1509" spans="1:17">
      <c r="A1509"/>
      <c r="B1509"/>
      <c r="C1509"/>
      <c r="D1509"/>
      <c r="E1509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</row>
    <row r="1510" spans="1:17">
      <c r="A1510"/>
      <c r="B1510"/>
      <c r="C1510"/>
      <c r="D1510"/>
      <c r="E1510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</row>
    <row r="1511" spans="1:17">
      <c r="A1511"/>
      <c r="B1511"/>
      <c r="C1511"/>
      <c r="D1511"/>
      <c r="E1511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</row>
    <row r="1512" spans="1:17">
      <c r="A1512"/>
      <c r="B1512"/>
      <c r="C1512"/>
      <c r="D1512"/>
      <c r="E1512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</row>
    <row r="1513" spans="1:17">
      <c r="A1513"/>
      <c r="B1513"/>
      <c r="C1513"/>
      <c r="D1513"/>
      <c r="E1513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</row>
    <row r="1514" spans="1:17">
      <c r="A1514"/>
      <c r="B1514"/>
      <c r="C1514"/>
      <c r="D1514"/>
      <c r="E1514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</row>
    <row r="1515" spans="1:17">
      <c r="A1515"/>
      <c r="B1515"/>
      <c r="C1515"/>
      <c r="D1515"/>
      <c r="E1515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</row>
    <row r="1516" spans="1:17">
      <c r="A1516"/>
      <c r="B1516"/>
      <c r="C1516"/>
      <c r="D1516"/>
      <c r="E1516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</row>
    <row r="1517" spans="1:17">
      <c r="A1517"/>
      <c r="B1517"/>
      <c r="C1517"/>
      <c r="D1517"/>
      <c r="E1517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</row>
    <row r="1518" spans="1:17">
      <c r="A1518"/>
      <c r="B1518"/>
      <c r="C1518"/>
      <c r="D1518"/>
      <c r="E151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</row>
    <row r="1519" spans="1:17">
      <c r="A1519"/>
      <c r="B1519"/>
      <c r="C1519"/>
      <c r="D1519"/>
      <c r="E1519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</row>
    <row r="1520" spans="1:17">
      <c r="A1520"/>
      <c r="B1520"/>
      <c r="C1520"/>
      <c r="D1520"/>
      <c r="E1520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</row>
    <row r="1521" spans="1:17">
      <c r="A1521"/>
      <c r="B1521"/>
      <c r="C1521"/>
      <c r="D1521"/>
      <c r="E1521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</row>
    <row r="1522" spans="1:17">
      <c r="A1522"/>
      <c r="B1522"/>
      <c r="C1522"/>
      <c r="D1522"/>
      <c r="E1522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</row>
    <row r="1523" spans="1:17">
      <c r="A1523"/>
      <c r="B1523"/>
      <c r="C1523"/>
      <c r="D1523"/>
      <c r="E1523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</row>
    <row r="1524" spans="1:17">
      <c r="A1524"/>
      <c r="B1524"/>
      <c r="C1524"/>
      <c r="D1524"/>
      <c r="E1524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</row>
    <row r="1525" spans="1:17">
      <c r="A1525"/>
      <c r="B1525"/>
      <c r="C1525"/>
      <c r="D1525"/>
      <c r="E1525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</row>
    <row r="1526" spans="1:17">
      <c r="A1526"/>
      <c r="B1526"/>
      <c r="C1526"/>
      <c r="D1526"/>
      <c r="E1526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</row>
    <row r="1527" spans="1:17">
      <c r="A1527"/>
      <c r="B1527"/>
      <c r="C1527"/>
      <c r="D1527"/>
      <c r="E1527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</row>
    <row r="1528" spans="1:17">
      <c r="A1528"/>
      <c r="B1528"/>
      <c r="C1528"/>
      <c r="D1528"/>
      <c r="E152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</row>
    <row r="1529" spans="1:17">
      <c r="A1529"/>
      <c r="B1529"/>
      <c r="C1529"/>
      <c r="D1529"/>
      <c r="E1529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</row>
    <row r="1530" spans="1:17">
      <c r="A1530"/>
      <c r="B1530"/>
      <c r="C1530"/>
      <c r="D1530"/>
      <c r="E1530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</row>
    <row r="1531" spans="1:17">
      <c r="A1531"/>
      <c r="B1531"/>
      <c r="C1531"/>
      <c r="D1531"/>
      <c r="E1531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</row>
    <row r="1532" spans="1:17">
      <c r="A1532"/>
      <c r="B1532"/>
      <c r="C1532"/>
      <c r="D1532"/>
      <c r="E1532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</row>
    <row r="1533" spans="1:17">
      <c r="A1533"/>
      <c r="B1533"/>
      <c r="C1533"/>
      <c r="D1533"/>
      <c r="E1533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  <c r="Q1533" s="58"/>
    </row>
    <row r="1534" spans="1:17">
      <c r="A1534"/>
      <c r="B1534"/>
      <c r="C1534"/>
      <c r="D1534"/>
      <c r="E1534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  <c r="Q1534" s="58"/>
    </row>
    <row r="1535" spans="1:17">
      <c r="A1535"/>
      <c r="B1535"/>
      <c r="C1535"/>
      <c r="D1535"/>
      <c r="E1535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</row>
    <row r="1536" spans="1:17">
      <c r="A1536"/>
      <c r="B1536"/>
      <c r="C1536"/>
      <c r="D1536"/>
      <c r="E1536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  <c r="Q1536" s="58"/>
    </row>
    <row r="1537" spans="1:17">
      <c r="A1537"/>
      <c r="B1537"/>
      <c r="C1537"/>
      <c r="D1537"/>
      <c r="E1537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</row>
    <row r="1538" spans="1:17">
      <c r="A1538"/>
      <c r="B1538"/>
      <c r="C1538"/>
      <c r="D1538"/>
      <c r="E153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  <c r="Q1538" s="58"/>
    </row>
    <row r="1539" spans="1:17">
      <c r="A1539"/>
      <c r="B1539"/>
      <c r="C1539"/>
      <c r="D1539"/>
      <c r="E1539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  <c r="Q1539" s="58"/>
    </row>
    <row r="1540" spans="1:17">
      <c r="A1540"/>
      <c r="B1540"/>
      <c r="C1540"/>
      <c r="D1540"/>
      <c r="E1540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</row>
    <row r="1541" spans="1:17">
      <c r="A1541"/>
      <c r="B1541"/>
      <c r="C1541"/>
      <c r="D1541"/>
      <c r="E1541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  <c r="Q1541" s="58"/>
    </row>
    <row r="1542" spans="1:17">
      <c r="A1542"/>
      <c r="B1542"/>
      <c r="C1542"/>
      <c r="D1542"/>
      <c r="E1542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</row>
    <row r="1543" spans="1:17">
      <c r="A1543"/>
      <c r="B1543"/>
      <c r="C1543"/>
      <c r="D1543"/>
      <c r="E1543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</row>
    <row r="1544" spans="1:17">
      <c r="A1544"/>
      <c r="B1544"/>
      <c r="C1544"/>
      <c r="D1544"/>
      <c r="E1544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  <c r="Q1544" s="58"/>
    </row>
    <row r="1545" spans="1:17">
      <c r="A1545"/>
      <c r="B1545"/>
      <c r="C1545"/>
      <c r="D1545"/>
      <c r="E1545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</row>
    <row r="1546" spans="1:17">
      <c r="A1546"/>
      <c r="B1546"/>
      <c r="C1546"/>
      <c r="D1546"/>
      <c r="E1546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</row>
    <row r="1547" spans="1:17">
      <c r="A1547"/>
      <c r="B1547"/>
      <c r="C1547"/>
      <c r="D1547"/>
      <c r="E1547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  <c r="Q1547" s="58"/>
    </row>
    <row r="1548" spans="1:17">
      <c r="A1548"/>
      <c r="B1548"/>
      <c r="C1548"/>
      <c r="D1548"/>
      <c r="E154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  <c r="Q1548" s="58"/>
    </row>
    <row r="1549" spans="1:17">
      <c r="A1549"/>
      <c r="B1549"/>
      <c r="C1549"/>
      <c r="D1549"/>
      <c r="E1549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  <c r="Q1549" s="58"/>
    </row>
    <row r="1550" spans="1:17">
      <c r="A1550"/>
      <c r="B1550"/>
      <c r="C1550"/>
      <c r="D1550"/>
      <c r="E1550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  <c r="Q1550" s="58"/>
    </row>
    <row r="1551" spans="1:17">
      <c r="A1551"/>
      <c r="B1551"/>
      <c r="C1551"/>
      <c r="D1551"/>
      <c r="E1551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  <c r="Q1551" s="58"/>
    </row>
    <row r="1552" spans="1:17">
      <c r="A1552"/>
      <c r="B1552"/>
      <c r="C1552"/>
      <c r="D1552"/>
      <c r="E1552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</row>
    <row r="1553" spans="1:17">
      <c r="A1553"/>
      <c r="B1553"/>
      <c r="C1553"/>
      <c r="D1553"/>
      <c r="E1553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  <c r="Q1553" s="58"/>
    </row>
    <row r="1554" spans="1:17">
      <c r="A1554"/>
      <c r="B1554"/>
      <c r="C1554"/>
      <c r="D1554"/>
      <c r="E1554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  <c r="Q1554" s="58"/>
    </row>
    <row r="1555" spans="1:17">
      <c r="A1555"/>
      <c r="B1555"/>
      <c r="C1555"/>
      <c r="D1555"/>
      <c r="E1555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</row>
    <row r="1556" spans="1:17">
      <c r="A1556"/>
      <c r="B1556"/>
      <c r="C1556"/>
      <c r="D1556"/>
      <c r="E1556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</row>
    <row r="1557" spans="1:17">
      <c r="A1557"/>
      <c r="B1557"/>
      <c r="C1557"/>
      <c r="D1557"/>
      <c r="E1557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  <c r="Q1557" s="58"/>
    </row>
    <row r="1558" spans="1:17">
      <c r="A1558"/>
      <c r="B1558"/>
      <c r="C1558"/>
      <c r="D1558"/>
      <c r="E15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  <c r="Q1558" s="58"/>
    </row>
    <row r="1559" spans="1:17">
      <c r="A1559"/>
      <c r="B1559"/>
      <c r="C1559"/>
      <c r="D1559"/>
      <c r="E1559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  <c r="Q1559" s="58"/>
    </row>
    <row r="1560" spans="1:17">
      <c r="A1560"/>
      <c r="B1560"/>
      <c r="C1560"/>
      <c r="D1560"/>
      <c r="E1560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  <c r="Q1560" s="58"/>
    </row>
    <row r="1561" spans="1:17">
      <c r="A1561"/>
      <c r="B1561"/>
      <c r="C1561"/>
      <c r="D1561"/>
      <c r="E1561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  <c r="Q1561" s="58"/>
    </row>
    <row r="1562" spans="1:17">
      <c r="A1562"/>
      <c r="B1562"/>
      <c r="C1562"/>
      <c r="D1562"/>
      <c r="E1562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  <c r="Q1562" s="58"/>
    </row>
    <row r="1563" spans="1:17">
      <c r="A1563"/>
      <c r="B1563"/>
      <c r="C1563"/>
      <c r="D1563"/>
      <c r="E1563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  <c r="Q1563" s="58"/>
    </row>
    <row r="1564" spans="1:17">
      <c r="A1564"/>
      <c r="B1564"/>
      <c r="C1564"/>
      <c r="D1564"/>
      <c r="E1564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  <c r="Q1564" s="58"/>
    </row>
    <row r="1565" spans="1:17">
      <c r="A1565"/>
      <c r="B1565"/>
      <c r="C1565"/>
      <c r="D1565"/>
      <c r="E1565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  <c r="Q1565" s="58"/>
    </row>
    <row r="1566" spans="1:17">
      <c r="A1566"/>
      <c r="B1566"/>
      <c r="C1566"/>
      <c r="D1566"/>
      <c r="E1566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  <c r="Q1566" s="58"/>
    </row>
    <row r="1567" spans="1:17">
      <c r="A1567"/>
      <c r="B1567"/>
      <c r="C1567"/>
      <c r="D1567"/>
      <c r="E1567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  <c r="Q1567" s="58"/>
    </row>
    <row r="1568" spans="1:17">
      <c r="A1568"/>
      <c r="B1568"/>
      <c r="C1568"/>
      <c r="D1568"/>
      <c r="E156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  <c r="Q1568" s="58"/>
    </row>
    <row r="1569" spans="1:17">
      <c r="A1569"/>
      <c r="B1569"/>
      <c r="C1569"/>
      <c r="D1569"/>
      <c r="E1569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  <c r="Q1569" s="58"/>
    </row>
    <row r="1570" spans="1:17">
      <c r="A1570"/>
      <c r="B1570"/>
      <c r="C1570"/>
      <c r="D1570"/>
      <c r="E1570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  <c r="Q1570" s="58"/>
    </row>
    <row r="1571" spans="1:17">
      <c r="A1571"/>
      <c r="B1571"/>
      <c r="C1571"/>
      <c r="D1571"/>
      <c r="E1571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  <c r="Q1571" s="58"/>
    </row>
    <row r="1572" spans="1:17">
      <c r="A1572"/>
      <c r="B1572"/>
      <c r="C1572"/>
      <c r="D1572"/>
      <c r="E1572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  <c r="Q1572" s="58"/>
    </row>
    <row r="1573" spans="1:17">
      <c r="A1573"/>
      <c r="B1573"/>
      <c r="C1573"/>
      <c r="D1573"/>
      <c r="E1573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  <c r="Q1573" s="58"/>
    </row>
    <row r="1574" spans="1:17">
      <c r="A1574"/>
      <c r="B1574"/>
      <c r="C1574"/>
      <c r="D1574"/>
      <c r="E1574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  <c r="Q1574" s="58"/>
    </row>
    <row r="1575" spans="1:17">
      <c r="A1575"/>
      <c r="B1575"/>
      <c r="C1575"/>
      <c r="D1575"/>
      <c r="E1575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</row>
    <row r="1576" spans="1:17">
      <c r="A1576"/>
      <c r="B1576"/>
      <c r="C1576"/>
      <c r="D1576"/>
      <c r="E1576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  <c r="Q1576" s="58"/>
    </row>
    <row r="1577" spans="1:17">
      <c r="A1577"/>
      <c r="B1577"/>
      <c r="C1577"/>
      <c r="D1577"/>
      <c r="E1577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  <c r="Q1577" s="58"/>
    </row>
    <row r="1578" spans="1:17">
      <c r="A1578"/>
      <c r="B1578"/>
      <c r="C1578"/>
      <c r="D1578"/>
      <c r="E157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  <c r="Q1578" s="58"/>
    </row>
    <row r="1579" spans="1:17">
      <c r="A1579"/>
      <c r="B1579"/>
      <c r="C1579"/>
      <c r="D1579"/>
      <c r="E1579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  <c r="Q1579" s="58"/>
    </row>
    <row r="1580" spans="1:17">
      <c r="A1580"/>
      <c r="B1580"/>
      <c r="C1580"/>
      <c r="D1580"/>
      <c r="E1580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</row>
    <row r="1581" spans="1:17">
      <c r="A1581"/>
      <c r="B1581"/>
      <c r="C1581"/>
      <c r="D1581"/>
      <c r="E1581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  <c r="Q1581" s="58"/>
    </row>
    <row r="1582" spans="1:17">
      <c r="A1582"/>
      <c r="B1582"/>
      <c r="C1582"/>
      <c r="D1582"/>
      <c r="E1582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  <c r="Q1582" s="58"/>
    </row>
    <row r="1583" spans="1:17">
      <c r="A1583"/>
      <c r="B1583"/>
      <c r="C1583"/>
      <c r="D1583"/>
      <c r="E1583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  <c r="Q1583" s="58"/>
    </row>
    <row r="1584" spans="1:17">
      <c r="A1584"/>
      <c r="B1584"/>
      <c r="C1584"/>
      <c r="D1584"/>
      <c r="E1584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  <c r="Q1584" s="58"/>
    </row>
    <row r="1585" spans="1:17">
      <c r="A1585"/>
      <c r="B1585"/>
      <c r="C1585"/>
      <c r="D1585"/>
      <c r="E1585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  <c r="Q1585" s="58"/>
    </row>
    <row r="1586" spans="1:17">
      <c r="A1586"/>
      <c r="B1586"/>
      <c r="C1586"/>
      <c r="D1586"/>
      <c r="E1586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  <c r="Q1586" s="58"/>
    </row>
    <row r="1587" spans="1:17">
      <c r="A1587"/>
      <c r="B1587"/>
      <c r="C1587"/>
      <c r="D1587"/>
      <c r="E1587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  <c r="Q1587" s="58"/>
    </row>
    <row r="1588" spans="1:17">
      <c r="A1588"/>
      <c r="B1588"/>
      <c r="C1588"/>
      <c r="D1588"/>
      <c r="E158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  <c r="Q1588" s="58"/>
    </row>
    <row r="1589" spans="1:17">
      <c r="A1589"/>
      <c r="B1589"/>
      <c r="C1589"/>
      <c r="D1589"/>
      <c r="E1589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  <c r="Q1589" s="58"/>
    </row>
    <row r="1590" spans="1:17">
      <c r="A1590"/>
      <c r="B1590"/>
      <c r="C1590"/>
      <c r="D1590"/>
      <c r="E1590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</row>
    <row r="1591" spans="1:17">
      <c r="A1591"/>
      <c r="B1591"/>
      <c r="C1591"/>
      <c r="D1591"/>
      <c r="E1591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  <c r="Q1591" s="58"/>
    </row>
    <row r="1592" spans="1:17">
      <c r="A1592"/>
      <c r="B1592"/>
      <c r="C1592"/>
      <c r="D1592"/>
      <c r="E1592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  <c r="Q1592" s="58"/>
    </row>
    <row r="1593" spans="1:17">
      <c r="A1593"/>
      <c r="B1593"/>
      <c r="C1593"/>
      <c r="D1593"/>
      <c r="E1593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  <c r="Q1593" s="58"/>
    </row>
    <row r="1594" spans="1:17">
      <c r="A1594"/>
      <c r="B1594"/>
      <c r="C1594"/>
      <c r="D1594"/>
      <c r="E1594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  <c r="Q1594" s="58"/>
    </row>
    <row r="1595" spans="1:17">
      <c r="A1595"/>
      <c r="B1595"/>
      <c r="C1595"/>
      <c r="D1595"/>
      <c r="E1595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  <c r="Q1595" s="58"/>
    </row>
    <row r="1596" spans="1:17">
      <c r="A1596"/>
      <c r="B1596"/>
      <c r="C1596"/>
      <c r="D1596"/>
      <c r="E1596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  <c r="Q1596" s="58"/>
    </row>
    <row r="1597" spans="1:17">
      <c r="A1597"/>
      <c r="B1597"/>
      <c r="C1597"/>
      <c r="D1597"/>
      <c r="E1597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  <c r="Q1597" s="58"/>
    </row>
    <row r="1598" spans="1:17">
      <c r="A1598"/>
      <c r="B1598"/>
      <c r="C1598"/>
      <c r="D1598"/>
      <c r="E159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  <c r="Q1598" s="58"/>
    </row>
    <row r="1599" spans="1:17">
      <c r="A1599"/>
      <c r="B1599"/>
      <c r="C1599"/>
      <c r="D1599"/>
      <c r="E1599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  <c r="Q1599" s="58"/>
    </row>
    <row r="1600" spans="1:17">
      <c r="A1600"/>
      <c r="B1600"/>
      <c r="C1600"/>
      <c r="D1600"/>
      <c r="E1600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  <c r="Q1600" s="58"/>
    </row>
    <row r="1601" spans="1:17">
      <c r="A1601"/>
      <c r="B1601"/>
      <c r="C1601"/>
      <c r="D1601"/>
      <c r="E1601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  <c r="Q1601" s="58"/>
    </row>
    <row r="1602" spans="1:17">
      <c r="A1602"/>
      <c r="B1602"/>
      <c r="C1602"/>
      <c r="D1602"/>
      <c r="E1602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</row>
    <row r="1603" spans="1:17">
      <c r="A1603"/>
      <c r="B1603"/>
      <c r="C1603"/>
      <c r="D1603"/>
      <c r="E1603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  <c r="Q1603" s="58"/>
    </row>
    <row r="1604" spans="1:17">
      <c r="A1604"/>
      <c r="B1604"/>
      <c r="C1604"/>
      <c r="D1604"/>
      <c r="E1604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  <c r="Q1604" s="58"/>
    </row>
    <row r="1605" spans="1:17">
      <c r="A1605"/>
      <c r="B1605"/>
      <c r="C1605"/>
      <c r="D1605"/>
      <c r="E1605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  <c r="Q1605" s="58"/>
    </row>
    <row r="1606" spans="1:17">
      <c r="A1606"/>
      <c r="B1606"/>
      <c r="C1606"/>
      <c r="D1606"/>
      <c r="E1606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  <c r="Q1606" s="58"/>
    </row>
    <row r="1607" spans="1:17">
      <c r="A1607"/>
      <c r="B1607"/>
      <c r="C1607"/>
      <c r="D1607"/>
      <c r="E1607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  <c r="Q1607" s="58"/>
    </row>
    <row r="1608" spans="1:17">
      <c r="A1608"/>
      <c r="B1608"/>
      <c r="C1608"/>
      <c r="D1608"/>
      <c r="E160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  <c r="Q1608" s="58"/>
    </row>
    <row r="1609" spans="1:17">
      <c r="A1609"/>
      <c r="B1609"/>
      <c r="C1609"/>
      <c r="D1609"/>
      <c r="E1609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  <c r="Q1609" s="58"/>
    </row>
    <row r="1610" spans="1:17">
      <c r="A1610"/>
      <c r="B1610"/>
      <c r="C1610"/>
      <c r="D1610"/>
      <c r="E1610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  <c r="Q1610" s="58"/>
    </row>
    <row r="1611" spans="1:17">
      <c r="A1611"/>
      <c r="B1611"/>
      <c r="C1611"/>
      <c r="D1611"/>
      <c r="E1611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  <c r="Q1611" s="58"/>
    </row>
    <row r="1612" spans="1:17">
      <c r="A1612"/>
      <c r="B1612"/>
      <c r="C1612"/>
      <c r="D1612"/>
      <c r="E1612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</row>
    <row r="1613" spans="1:17">
      <c r="A1613"/>
      <c r="B1613"/>
      <c r="C1613"/>
      <c r="D1613"/>
      <c r="E1613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  <c r="Q1613" s="58"/>
    </row>
    <row r="1614" spans="1:17">
      <c r="A1614"/>
      <c r="B1614"/>
      <c r="C1614"/>
      <c r="D1614"/>
      <c r="E1614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  <c r="Q1614" s="58"/>
    </row>
    <row r="1615" spans="1:17">
      <c r="A1615"/>
      <c r="B1615"/>
      <c r="C1615"/>
      <c r="D1615"/>
      <c r="E1615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</row>
    <row r="1616" spans="1:17">
      <c r="A1616"/>
      <c r="B1616"/>
      <c r="C1616"/>
      <c r="D1616"/>
      <c r="E1616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  <c r="Q1616" s="58"/>
    </row>
    <row r="1617" spans="1:17">
      <c r="A1617"/>
      <c r="B1617"/>
      <c r="C1617"/>
      <c r="D1617"/>
      <c r="E1617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  <c r="Q1617" s="58"/>
    </row>
    <row r="1618" spans="1:17">
      <c r="A1618"/>
      <c r="B1618"/>
      <c r="C1618"/>
      <c r="D1618"/>
      <c r="E161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  <c r="Q1618" s="58"/>
    </row>
    <row r="1619" spans="1:17">
      <c r="A1619"/>
      <c r="B1619"/>
      <c r="C1619"/>
      <c r="D1619"/>
      <c r="E1619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  <c r="Q1619" s="58"/>
    </row>
    <row r="1620" spans="1:17">
      <c r="A1620"/>
      <c r="B1620"/>
      <c r="C1620"/>
      <c r="D1620"/>
      <c r="E1620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  <c r="Q1620" s="58"/>
    </row>
    <row r="1621" spans="1:17">
      <c r="A1621"/>
      <c r="B1621"/>
      <c r="C1621"/>
      <c r="D1621"/>
      <c r="E1621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  <c r="Q1621" s="58"/>
    </row>
    <row r="1622" spans="1:17">
      <c r="A1622"/>
      <c r="B1622"/>
      <c r="C1622"/>
      <c r="D1622"/>
      <c r="E1622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  <c r="Q1622" s="58"/>
    </row>
    <row r="1623" spans="1:17">
      <c r="A1623"/>
      <c r="B1623"/>
      <c r="C1623"/>
      <c r="D1623"/>
      <c r="E1623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  <c r="Q1623" s="58"/>
    </row>
    <row r="1624" spans="1:17">
      <c r="A1624"/>
      <c r="B1624"/>
      <c r="C1624"/>
      <c r="D1624"/>
      <c r="E1624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</row>
    <row r="1625" spans="1:17">
      <c r="A1625"/>
      <c r="B1625"/>
      <c r="C1625"/>
      <c r="D1625"/>
      <c r="E1625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</row>
    <row r="1626" spans="1:17">
      <c r="A1626"/>
      <c r="B1626"/>
      <c r="C1626"/>
      <c r="D1626"/>
      <c r="E1626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</row>
    <row r="1627" spans="1:17">
      <c r="A1627"/>
      <c r="B1627"/>
      <c r="C1627"/>
      <c r="D1627"/>
      <c r="E1627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  <c r="Q1627" s="58"/>
    </row>
    <row r="1628" spans="1:17">
      <c r="A1628"/>
      <c r="B1628"/>
      <c r="C1628"/>
      <c r="D1628"/>
      <c r="E162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</row>
    <row r="1629" spans="1:17">
      <c r="A1629"/>
      <c r="B1629"/>
      <c r="C1629"/>
      <c r="D1629"/>
      <c r="E1629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  <c r="Q1629" s="58"/>
    </row>
    <row r="1630" spans="1:17">
      <c r="A1630"/>
      <c r="B1630"/>
      <c r="C1630"/>
      <c r="D1630"/>
      <c r="E1630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  <c r="Q1630" s="58"/>
    </row>
    <row r="1631" spans="1:17">
      <c r="A1631"/>
      <c r="B1631"/>
      <c r="C1631"/>
      <c r="D1631"/>
      <c r="E1631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  <c r="Q1631" s="58"/>
    </row>
    <row r="1632" spans="1:17">
      <c r="A1632"/>
      <c r="B1632"/>
      <c r="C1632"/>
      <c r="D1632"/>
      <c r="E1632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  <c r="Q1632" s="58"/>
    </row>
    <row r="1633" spans="1:17">
      <c r="A1633"/>
      <c r="B1633"/>
      <c r="C1633"/>
      <c r="D1633"/>
      <c r="E1633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  <c r="Q1633" s="58"/>
    </row>
    <row r="1634" spans="1:17">
      <c r="A1634"/>
      <c r="B1634"/>
      <c r="C1634"/>
      <c r="D1634"/>
      <c r="E1634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  <c r="Q1634" s="58"/>
    </row>
    <row r="1635" spans="1:17">
      <c r="A1635"/>
      <c r="B1635"/>
      <c r="C1635"/>
      <c r="D1635"/>
      <c r="E1635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  <c r="Q1635" s="58"/>
    </row>
    <row r="1636" spans="1:17">
      <c r="A1636"/>
      <c r="B1636"/>
      <c r="C1636"/>
      <c r="D1636"/>
      <c r="E1636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  <c r="Q1636" s="58"/>
    </row>
    <row r="1637" spans="1:17">
      <c r="A1637"/>
      <c r="B1637"/>
      <c r="C1637"/>
      <c r="D1637"/>
      <c r="E1637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  <c r="Q1637" s="58"/>
    </row>
    <row r="1638" spans="1:17">
      <c r="A1638"/>
      <c r="B1638"/>
      <c r="C1638"/>
      <c r="D1638"/>
      <c r="E163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  <c r="Q1638" s="58"/>
    </row>
    <row r="1639" spans="1:17">
      <c r="A1639"/>
      <c r="B1639"/>
      <c r="C1639"/>
      <c r="D1639"/>
      <c r="E1639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  <c r="Q1639" s="58"/>
    </row>
    <row r="1640" spans="1:17">
      <c r="A1640"/>
      <c r="B1640"/>
      <c r="C1640"/>
      <c r="D1640"/>
      <c r="E1640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</row>
    <row r="1641" spans="1:17">
      <c r="A1641"/>
      <c r="B1641"/>
      <c r="C1641"/>
      <c r="D1641"/>
      <c r="E1641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</row>
    <row r="1642" spans="1:17">
      <c r="A1642"/>
      <c r="B1642"/>
      <c r="C1642"/>
      <c r="D1642"/>
      <c r="E1642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  <c r="Q1642" s="58"/>
    </row>
    <row r="1643" spans="1:17">
      <c r="A1643"/>
      <c r="B1643"/>
      <c r="C1643"/>
      <c r="D1643"/>
      <c r="E1643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  <c r="Q1643" s="58"/>
    </row>
    <row r="1644" spans="1:17">
      <c r="A1644"/>
      <c r="B1644"/>
      <c r="C1644"/>
      <c r="D1644"/>
      <c r="E1644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  <c r="Q1644" s="58"/>
    </row>
    <row r="1645" spans="1:17">
      <c r="A1645"/>
      <c r="B1645"/>
      <c r="C1645"/>
      <c r="D1645"/>
      <c r="E1645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  <c r="Q1645" s="58"/>
    </row>
    <row r="1646" spans="1:17">
      <c r="A1646"/>
      <c r="B1646"/>
      <c r="C1646"/>
      <c r="D1646"/>
      <c r="E1646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  <c r="Q1646" s="58"/>
    </row>
    <row r="1647" spans="1:17">
      <c r="A1647"/>
      <c r="B1647"/>
      <c r="C1647"/>
      <c r="D1647"/>
      <c r="E1647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  <c r="Q1647" s="58"/>
    </row>
    <row r="1648" spans="1:17">
      <c r="A1648"/>
      <c r="B1648"/>
      <c r="C1648"/>
      <c r="D1648"/>
      <c r="E164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</row>
    <row r="1649" spans="1:17">
      <c r="A1649"/>
      <c r="B1649"/>
      <c r="C1649"/>
      <c r="D1649"/>
      <c r="E1649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  <c r="Q1649" s="58"/>
    </row>
    <row r="1650" spans="1:17">
      <c r="A1650"/>
      <c r="B1650"/>
      <c r="C1650"/>
      <c r="D1650"/>
      <c r="E1650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  <c r="Q1650" s="58"/>
    </row>
    <row r="1651" spans="1:17">
      <c r="A1651"/>
      <c r="B1651"/>
      <c r="C1651"/>
      <c r="D1651"/>
      <c r="E1651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  <c r="Q1651" s="58"/>
    </row>
    <row r="1652" spans="1:17">
      <c r="A1652"/>
      <c r="B1652"/>
      <c r="C1652"/>
      <c r="D1652"/>
      <c r="E1652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</row>
    <row r="1653" spans="1:17">
      <c r="A1653"/>
      <c r="B1653"/>
      <c r="C1653"/>
      <c r="D1653"/>
      <c r="E1653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  <c r="Q1653" s="58"/>
    </row>
    <row r="1654" spans="1:17">
      <c r="A1654"/>
      <c r="B1654"/>
      <c r="C1654"/>
      <c r="D1654"/>
      <c r="E1654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</row>
    <row r="1655" spans="1:17">
      <c r="A1655"/>
      <c r="B1655"/>
      <c r="C1655"/>
      <c r="D1655"/>
      <c r="E1655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</row>
    <row r="1656" spans="1:17">
      <c r="A1656"/>
      <c r="B1656"/>
      <c r="C1656"/>
      <c r="D1656"/>
      <c r="E1656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  <c r="Q1656" s="58"/>
    </row>
    <row r="1657" spans="1:17">
      <c r="A1657"/>
      <c r="B1657"/>
      <c r="C1657"/>
      <c r="D1657"/>
      <c r="E1657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  <c r="Q1657" s="58"/>
    </row>
    <row r="1658" spans="1:17">
      <c r="A1658"/>
      <c r="B1658"/>
      <c r="C1658"/>
      <c r="D1658"/>
      <c r="E16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  <c r="Q1658" s="58"/>
    </row>
    <row r="1659" spans="1:17">
      <c r="A1659"/>
      <c r="B1659"/>
      <c r="C1659"/>
      <c r="D1659"/>
      <c r="E1659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  <c r="Q1659" s="58"/>
    </row>
    <row r="1660" spans="1:17">
      <c r="A1660"/>
      <c r="B1660"/>
      <c r="C1660"/>
      <c r="D1660"/>
      <c r="E1660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  <c r="Q1660" s="58"/>
    </row>
    <row r="1661" spans="1:17">
      <c r="A1661"/>
      <c r="B1661"/>
      <c r="C1661"/>
      <c r="D1661"/>
      <c r="E1661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  <c r="Q1661" s="58"/>
    </row>
    <row r="1662" spans="1:17">
      <c r="A1662"/>
      <c r="B1662"/>
      <c r="C1662"/>
      <c r="D1662"/>
      <c r="E1662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  <c r="Q1662" s="58"/>
    </row>
    <row r="1663" spans="1:17">
      <c r="A1663"/>
      <c r="B1663"/>
      <c r="C1663"/>
      <c r="D1663"/>
      <c r="E1663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  <c r="Q1663" s="58"/>
    </row>
    <row r="1664" spans="1:17">
      <c r="A1664"/>
      <c r="B1664"/>
      <c r="C1664"/>
      <c r="D1664"/>
      <c r="E1664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  <c r="Q1664" s="58"/>
    </row>
    <row r="1665" spans="1:17">
      <c r="A1665"/>
      <c r="B1665"/>
      <c r="C1665"/>
      <c r="D1665"/>
      <c r="E1665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  <c r="Q1665" s="58"/>
    </row>
    <row r="1666" spans="1:17">
      <c r="A1666"/>
      <c r="B1666"/>
      <c r="C1666"/>
      <c r="D1666"/>
      <c r="E1666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  <c r="Q1666" s="58"/>
    </row>
    <row r="1667" spans="1:17">
      <c r="A1667"/>
      <c r="B1667"/>
      <c r="C1667"/>
      <c r="D1667"/>
      <c r="E1667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  <c r="Q1667" s="58"/>
    </row>
    <row r="1668" spans="1:17">
      <c r="A1668"/>
      <c r="B1668"/>
      <c r="C1668"/>
      <c r="D1668"/>
      <c r="E166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  <c r="Q1668" s="58"/>
    </row>
    <row r="1669" spans="1:17">
      <c r="A1669"/>
      <c r="B1669"/>
      <c r="C1669"/>
      <c r="D1669"/>
      <c r="E1669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  <c r="Q1669" s="58"/>
    </row>
    <row r="1670" spans="1:17">
      <c r="A1670"/>
      <c r="B1670"/>
      <c r="C1670"/>
      <c r="D1670"/>
      <c r="E1670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</row>
    <row r="1671" spans="1:17">
      <c r="A1671"/>
      <c r="B1671"/>
      <c r="C1671"/>
      <c r="D1671"/>
      <c r="E1671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  <c r="Q1671" s="58"/>
    </row>
    <row r="1672" spans="1:17">
      <c r="A1672"/>
      <c r="B1672"/>
      <c r="C1672"/>
      <c r="D1672"/>
      <c r="E1672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  <c r="Q1672" s="58"/>
    </row>
    <row r="1673" spans="1:17">
      <c r="A1673"/>
      <c r="B1673"/>
      <c r="C1673"/>
      <c r="D1673"/>
      <c r="E1673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</row>
    <row r="1674" spans="1:17">
      <c r="A1674"/>
      <c r="B1674"/>
      <c r="C1674"/>
      <c r="D1674"/>
      <c r="E1674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  <c r="Q1674" s="58"/>
    </row>
    <row r="1675" spans="1:17">
      <c r="A1675"/>
      <c r="B1675"/>
      <c r="C1675"/>
      <c r="D1675"/>
      <c r="E1675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  <c r="Q1675" s="58"/>
    </row>
    <row r="1676" spans="1:17">
      <c r="A1676"/>
      <c r="B1676"/>
      <c r="C1676"/>
      <c r="D1676"/>
      <c r="E1676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  <c r="Q1676" s="58"/>
    </row>
    <row r="1677" spans="1:17">
      <c r="A1677"/>
      <c r="B1677"/>
      <c r="C1677"/>
      <c r="D1677"/>
      <c r="E1677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  <c r="Q1677" s="58"/>
    </row>
    <row r="1678" spans="1:17">
      <c r="A1678"/>
      <c r="B1678"/>
      <c r="C1678"/>
      <c r="D1678"/>
      <c r="E167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  <c r="Q1678" s="58"/>
    </row>
    <row r="1679" spans="1:17">
      <c r="A1679"/>
      <c r="B1679"/>
      <c r="C1679"/>
      <c r="D1679"/>
      <c r="E1679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  <c r="Q1679" s="58"/>
    </row>
    <row r="1680" spans="1:17">
      <c r="A1680"/>
      <c r="B1680"/>
      <c r="C1680"/>
      <c r="D1680"/>
      <c r="E1680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  <c r="Q1680" s="58"/>
    </row>
    <row r="1681" spans="1:17">
      <c r="A1681"/>
      <c r="B1681"/>
      <c r="C1681"/>
      <c r="D1681"/>
      <c r="E1681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  <c r="Q1681" s="58"/>
    </row>
    <row r="1682" spans="1:17">
      <c r="A1682"/>
      <c r="B1682"/>
      <c r="C1682"/>
      <c r="D1682"/>
      <c r="E1682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</row>
    <row r="1683" spans="1:17">
      <c r="A1683"/>
      <c r="B1683"/>
      <c r="C1683"/>
      <c r="D1683"/>
      <c r="E1683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</row>
    <row r="1684" spans="1:17">
      <c r="A1684"/>
      <c r="B1684"/>
      <c r="C1684"/>
      <c r="D1684"/>
      <c r="E1684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  <c r="Q1684" s="58"/>
    </row>
    <row r="1685" spans="1:17">
      <c r="A1685"/>
      <c r="B1685"/>
      <c r="C1685"/>
      <c r="D1685"/>
      <c r="E1685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  <c r="Q1685" s="58"/>
    </row>
    <row r="1686" spans="1:17">
      <c r="A1686"/>
      <c r="B1686"/>
      <c r="C1686"/>
      <c r="D1686"/>
      <c r="E1686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</row>
    <row r="1687" spans="1:17">
      <c r="A1687"/>
      <c r="B1687"/>
      <c r="C1687"/>
      <c r="D1687"/>
      <c r="E1687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  <c r="Q1687" s="58"/>
    </row>
    <row r="1688" spans="1:17">
      <c r="A1688"/>
      <c r="B1688"/>
      <c r="C1688"/>
      <c r="D1688"/>
      <c r="E168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  <c r="Q1688" s="58"/>
    </row>
    <row r="1689" spans="1:17">
      <c r="A1689"/>
      <c r="B1689"/>
      <c r="C1689"/>
      <c r="D1689"/>
      <c r="E1689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  <c r="Q1689" s="58"/>
    </row>
    <row r="1690" spans="1:17">
      <c r="A1690"/>
      <c r="B1690"/>
      <c r="C1690"/>
      <c r="D1690"/>
      <c r="E1690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  <c r="Q1690" s="58"/>
    </row>
    <row r="1691" spans="1:17">
      <c r="A1691"/>
      <c r="B1691"/>
      <c r="C1691"/>
      <c r="D1691"/>
      <c r="E1691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  <c r="Q1691" s="58"/>
    </row>
    <row r="1692" spans="1:17">
      <c r="A1692"/>
      <c r="B1692"/>
      <c r="C1692"/>
      <c r="D1692"/>
      <c r="E1692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  <c r="Q1692" s="58"/>
    </row>
    <row r="1693" spans="1:17">
      <c r="A1693"/>
      <c r="B1693"/>
      <c r="C1693"/>
      <c r="D1693"/>
      <c r="E1693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  <c r="Q1693" s="58"/>
    </row>
    <row r="1694" spans="1:17">
      <c r="A1694"/>
      <c r="B1694"/>
      <c r="C1694"/>
      <c r="D1694"/>
      <c r="E1694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  <c r="Q1694" s="58"/>
    </row>
    <row r="1695" spans="1:17">
      <c r="A1695"/>
      <c r="B1695"/>
      <c r="C1695"/>
      <c r="D1695"/>
      <c r="E1695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</row>
    <row r="1696" spans="1:17">
      <c r="A1696"/>
      <c r="B1696"/>
      <c r="C1696"/>
      <c r="D1696"/>
      <c r="E1696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</row>
    <row r="1697" spans="1:17">
      <c r="A1697"/>
      <c r="B1697"/>
      <c r="C1697"/>
      <c r="D1697"/>
      <c r="E1697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  <c r="Q1697" s="58"/>
    </row>
    <row r="1698" spans="1:17">
      <c r="A1698"/>
      <c r="B1698"/>
      <c r="C1698"/>
      <c r="D1698"/>
      <c r="E169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  <c r="Q1698" s="58"/>
    </row>
    <row r="1699" spans="1:17">
      <c r="A1699"/>
      <c r="B1699"/>
      <c r="C1699"/>
      <c r="D1699"/>
      <c r="E1699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  <c r="Q1699" s="58"/>
    </row>
    <row r="1700" spans="1:17">
      <c r="A1700"/>
      <c r="B1700"/>
      <c r="C1700"/>
      <c r="D1700"/>
      <c r="E1700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  <c r="Q1700" s="58"/>
    </row>
    <row r="1701" spans="1:17">
      <c r="A1701"/>
      <c r="B1701"/>
      <c r="C1701"/>
      <c r="D1701"/>
      <c r="E1701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  <c r="Q1701" s="58"/>
    </row>
    <row r="1702" spans="1:17">
      <c r="A1702"/>
      <c r="B1702"/>
      <c r="C1702"/>
      <c r="D1702"/>
      <c r="E1702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  <c r="Q1702" s="58"/>
    </row>
    <row r="1703" spans="1:17">
      <c r="A1703"/>
      <c r="B1703"/>
      <c r="C1703"/>
      <c r="D1703"/>
      <c r="E1703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  <c r="Q1703" s="58"/>
    </row>
    <row r="1704" spans="1:17">
      <c r="A1704"/>
      <c r="B1704"/>
      <c r="C1704"/>
      <c r="D1704"/>
      <c r="E1704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  <c r="Q1704" s="58"/>
    </row>
    <row r="1705" spans="1:17">
      <c r="A1705"/>
      <c r="B1705"/>
      <c r="C1705"/>
      <c r="D1705"/>
      <c r="E1705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  <c r="Q1705" s="58"/>
    </row>
    <row r="1706" spans="1:17">
      <c r="A1706"/>
      <c r="B1706"/>
      <c r="C1706"/>
      <c r="D1706"/>
      <c r="E1706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</row>
    <row r="1707" spans="1:17">
      <c r="A1707"/>
      <c r="B1707"/>
      <c r="C1707"/>
      <c r="D1707"/>
      <c r="E1707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  <c r="Q1707" s="58"/>
    </row>
    <row r="1708" spans="1:17">
      <c r="A1708"/>
      <c r="B1708"/>
      <c r="C1708"/>
      <c r="D1708"/>
      <c r="E170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  <c r="Q1708" s="58"/>
    </row>
    <row r="1709" spans="1:17">
      <c r="A1709"/>
      <c r="B1709"/>
      <c r="C1709"/>
      <c r="D1709"/>
      <c r="E1709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  <c r="Q1709" s="58"/>
    </row>
    <row r="1710" spans="1:17">
      <c r="A1710"/>
      <c r="B1710"/>
      <c r="C1710"/>
      <c r="D1710"/>
      <c r="E1710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  <c r="Q1710" s="58"/>
    </row>
    <row r="1711" spans="1:17">
      <c r="A1711"/>
      <c r="B1711"/>
      <c r="C1711"/>
      <c r="D1711"/>
      <c r="E1711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  <c r="Q1711" s="58"/>
    </row>
    <row r="1712" spans="1:17">
      <c r="A1712"/>
      <c r="B1712"/>
      <c r="C1712"/>
      <c r="D1712"/>
      <c r="E1712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  <c r="Q1712" s="58"/>
    </row>
    <row r="1713" spans="1:17">
      <c r="A1713"/>
      <c r="B1713"/>
      <c r="C1713"/>
      <c r="D1713"/>
      <c r="E1713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</row>
    <row r="1714" spans="1:17">
      <c r="A1714"/>
      <c r="B1714"/>
      <c r="C1714"/>
      <c r="D1714"/>
      <c r="E1714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  <c r="Q1714" s="58"/>
    </row>
    <row r="1715" spans="1:17">
      <c r="A1715"/>
      <c r="B1715"/>
      <c r="C1715"/>
      <c r="D1715"/>
      <c r="E1715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  <c r="Q1715" s="58"/>
    </row>
    <row r="1716" spans="1:17">
      <c r="A1716"/>
      <c r="B1716"/>
      <c r="C1716"/>
      <c r="D1716"/>
      <c r="E1716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  <c r="Q1716" s="58"/>
    </row>
    <row r="1717" spans="1:17">
      <c r="A1717"/>
      <c r="B1717"/>
      <c r="C1717"/>
      <c r="D1717"/>
      <c r="E1717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  <c r="Q1717" s="58"/>
    </row>
    <row r="1718" spans="1:17">
      <c r="A1718"/>
      <c r="B1718"/>
      <c r="C1718"/>
      <c r="D1718"/>
      <c r="E171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  <c r="Q1718" s="58"/>
    </row>
    <row r="1719" spans="1:17">
      <c r="A1719"/>
      <c r="B1719"/>
      <c r="C1719"/>
      <c r="D1719"/>
      <c r="E1719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  <c r="Q1719" s="58"/>
    </row>
    <row r="1720" spans="1:17">
      <c r="A1720"/>
      <c r="B1720"/>
      <c r="C1720"/>
      <c r="D1720"/>
      <c r="E1720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  <c r="Q1720" s="58"/>
    </row>
    <row r="1721" spans="1:17">
      <c r="A1721"/>
      <c r="B1721"/>
      <c r="C1721"/>
      <c r="D1721"/>
      <c r="E1721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  <c r="Q1721" s="58"/>
    </row>
    <row r="1722" spans="1:17">
      <c r="A1722"/>
      <c r="B1722"/>
      <c r="C1722"/>
      <c r="D1722"/>
      <c r="E1722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</row>
    <row r="1723" spans="1:17">
      <c r="A1723"/>
      <c r="B1723"/>
      <c r="C1723"/>
      <c r="D1723"/>
      <c r="E1723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</row>
    <row r="1724" spans="1:17">
      <c r="A1724"/>
      <c r="B1724"/>
      <c r="C1724"/>
      <c r="D1724"/>
      <c r="E1724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  <c r="Q1724" s="58"/>
    </row>
    <row r="1725" spans="1:17">
      <c r="A1725"/>
      <c r="B1725"/>
      <c r="C1725"/>
      <c r="D1725"/>
      <c r="E1725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  <c r="Q1725" s="58"/>
    </row>
    <row r="1726" spans="1:17">
      <c r="A1726"/>
      <c r="B1726"/>
      <c r="C1726"/>
      <c r="D1726"/>
      <c r="E1726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  <c r="Q1726" s="58"/>
    </row>
    <row r="1727" spans="1:17">
      <c r="A1727"/>
      <c r="B1727"/>
      <c r="C1727"/>
      <c r="D1727"/>
      <c r="E1727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  <c r="Q1727" s="58"/>
    </row>
    <row r="1728" spans="1:17">
      <c r="A1728"/>
      <c r="B1728"/>
      <c r="C1728"/>
      <c r="D1728"/>
      <c r="E172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  <c r="Q1728" s="58"/>
    </row>
    <row r="1729" spans="1:17">
      <c r="A1729"/>
      <c r="B1729"/>
      <c r="C1729"/>
      <c r="D1729"/>
      <c r="E1729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  <c r="Q1729" s="58"/>
    </row>
    <row r="1730" spans="1:17">
      <c r="A1730"/>
      <c r="B1730"/>
      <c r="C1730"/>
      <c r="D1730"/>
      <c r="E1730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  <c r="Q1730" s="58"/>
    </row>
    <row r="1731" spans="1:17">
      <c r="A1731"/>
      <c r="B1731"/>
      <c r="C1731"/>
      <c r="D1731"/>
      <c r="E1731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</row>
    <row r="1732" spans="1:17">
      <c r="A1732"/>
      <c r="B1732"/>
      <c r="C1732"/>
      <c r="D1732"/>
      <c r="E1732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  <c r="Q1732" s="58"/>
    </row>
    <row r="1733" spans="1:17">
      <c r="A1733"/>
      <c r="B1733"/>
      <c r="C1733"/>
      <c r="D1733"/>
      <c r="E1733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  <c r="Q1733" s="58"/>
    </row>
    <row r="1734" spans="1:17">
      <c r="A1734"/>
      <c r="B1734"/>
      <c r="C1734"/>
      <c r="D1734"/>
      <c r="E1734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  <c r="Q1734" s="58"/>
    </row>
    <row r="1735" spans="1:17">
      <c r="A1735"/>
      <c r="B1735"/>
      <c r="C1735"/>
      <c r="D1735"/>
      <c r="E1735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  <c r="Q1735" s="58"/>
    </row>
    <row r="1736" spans="1:17">
      <c r="A1736"/>
      <c r="B1736"/>
      <c r="C1736"/>
      <c r="D1736"/>
      <c r="E1736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</row>
    <row r="1737" spans="1:17">
      <c r="A1737"/>
      <c r="B1737"/>
      <c r="C1737"/>
      <c r="D1737"/>
      <c r="E1737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</row>
    <row r="1738" spans="1:17">
      <c r="A1738"/>
      <c r="B1738"/>
      <c r="C1738"/>
      <c r="D1738"/>
      <c r="E173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  <c r="Q1738" s="58"/>
    </row>
    <row r="1739" spans="1:17">
      <c r="A1739"/>
      <c r="B1739"/>
      <c r="C1739"/>
      <c r="D1739"/>
      <c r="E1739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  <c r="Q1739" s="58"/>
    </row>
    <row r="1740" spans="1:17">
      <c r="A1740"/>
      <c r="B1740"/>
      <c r="C1740"/>
      <c r="D1740"/>
      <c r="E1740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  <c r="Q1740" s="58"/>
    </row>
    <row r="1741" spans="1:17">
      <c r="A1741"/>
      <c r="B1741"/>
      <c r="C1741"/>
      <c r="D1741"/>
      <c r="E1741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  <c r="Q1741" s="58"/>
    </row>
    <row r="1742" spans="1:17">
      <c r="A1742"/>
      <c r="B1742"/>
      <c r="C1742"/>
      <c r="D1742"/>
      <c r="E1742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  <c r="Q1742" s="58"/>
    </row>
    <row r="1743" spans="1:17">
      <c r="A1743"/>
      <c r="B1743"/>
      <c r="C1743"/>
      <c r="D1743"/>
      <c r="E1743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  <c r="Q1743" s="58"/>
    </row>
    <row r="1744" spans="1:17">
      <c r="A1744"/>
      <c r="B1744"/>
      <c r="C1744"/>
      <c r="D1744"/>
      <c r="E1744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  <c r="Q1744" s="58"/>
    </row>
    <row r="1745" spans="1:17">
      <c r="A1745"/>
      <c r="B1745"/>
      <c r="C1745"/>
      <c r="D1745"/>
      <c r="E1745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  <c r="Q1745" s="58"/>
    </row>
    <row r="1746" spans="1:17">
      <c r="A1746"/>
      <c r="B1746"/>
      <c r="C1746"/>
      <c r="D1746"/>
      <c r="E1746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  <c r="Q1746" s="58"/>
    </row>
    <row r="1747" spans="1:17">
      <c r="A1747"/>
      <c r="B1747"/>
      <c r="C1747"/>
      <c r="D1747"/>
      <c r="E1747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</row>
    <row r="1748" spans="1:17">
      <c r="A1748"/>
      <c r="B1748"/>
      <c r="C1748"/>
      <c r="D1748"/>
      <c r="E174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  <c r="Q1748" s="58"/>
    </row>
    <row r="1749" spans="1:17">
      <c r="A1749"/>
      <c r="B1749"/>
      <c r="C1749"/>
      <c r="D1749"/>
      <c r="E1749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  <c r="Q1749" s="58"/>
    </row>
    <row r="1750" spans="1:17">
      <c r="A1750"/>
      <c r="B1750"/>
      <c r="C1750"/>
      <c r="D1750"/>
      <c r="E1750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  <c r="Q1750" s="58"/>
    </row>
    <row r="1751" spans="1:17">
      <c r="A1751"/>
      <c r="B1751"/>
      <c r="C1751"/>
      <c r="D1751"/>
      <c r="E1751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  <c r="Q1751" s="58"/>
    </row>
    <row r="1752" spans="1:17">
      <c r="A1752"/>
      <c r="B1752"/>
      <c r="C1752"/>
      <c r="D1752"/>
      <c r="E1752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  <c r="Q1752" s="58"/>
    </row>
    <row r="1753" spans="1:17">
      <c r="A1753"/>
      <c r="B1753"/>
      <c r="C1753"/>
      <c r="D1753"/>
      <c r="E1753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  <c r="Q1753" s="58"/>
    </row>
    <row r="1754" spans="1:17">
      <c r="A1754"/>
      <c r="B1754"/>
      <c r="C1754"/>
      <c r="D1754"/>
      <c r="E1754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  <c r="Q1754" s="58"/>
    </row>
    <row r="1755" spans="1:17">
      <c r="A1755"/>
      <c r="B1755"/>
      <c r="C1755"/>
      <c r="D1755"/>
      <c r="E1755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  <c r="Q1755" s="58"/>
    </row>
    <row r="1756" spans="1:17">
      <c r="A1756"/>
      <c r="B1756"/>
      <c r="C1756"/>
      <c r="D1756"/>
      <c r="E1756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</row>
    <row r="1757" spans="1:17">
      <c r="A1757"/>
      <c r="B1757"/>
      <c r="C1757"/>
      <c r="D1757"/>
      <c r="E1757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  <c r="Q1757" s="58"/>
    </row>
    <row r="1758" spans="1:17">
      <c r="A1758"/>
      <c r="B1758"/>
      <c r="C1758"/>
      <c r="D1758"/>
      <c r="E17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  <c r="Q1758" s="58"/>
    </row>
    <row r="1759" spans="1:17">
      <c r="A1759"/>
      <c r="B1759"/>
      <c r="C1759"/>
      <c r="D1759"/>
      <c r="E1759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  <c r="Q1759" s="58"/>
    </row>
    <row r="1760" spans="1:17">
      <c r="A1760"/>
      <c r="B1760"/>
      <c r="C1760"/>
      <c r="D1760"/>
      <c r="E1760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  <c r="Q1760" s="58"/>
    </row>
    <row r="1761" spans="1:17">
      <c r="A1761"/>
      <c r="B1761"/>
      <c r="C1761"/>
      <c r="D1761"/>
      <c r="E1761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  <c r="Q1761" s="58"/>
    </row>
    <row r="1762" spans="1:17">
      <c r="A1762"/>
      <c r="B1762"/>
      <c r="C1762"/>
      <c r="D1762"/>
      <c r="E1762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  <c r="Q1762" s="58"/>
    </row>
    <row r="1763" spans="1:17">
      <c r="A1763"/>
      <c r="B1763"/>
      <c r="C1763"/>
      <c r="D1763"/>
      <c r="E1763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</row>
    <row r="1764" spans="1:17">
      <c r="A1764"/>
      <c r="B1764"/>
      <c r="C1764"/>
      <c r="D1764"/>
      <c r="E1764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</row>
    <row r="1765" spans="1:17">
      <c r="A1765"/>
      <c r="B1765"/>
      <c r="C1765"/>
      <c r="D1765"/>
      <c r="E1765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</row>
    <row r="1766" spans="1:17">
      <c r="A1766"/>
      <c r="B1766"/>
      <c r="C1766"/>
      <c r="D1766"/>
      <c r="E1766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  <c r="Q1766" s="58"/>
    </row>
    <row r="1767" spans="1:17">
      <c r="A1767"/>
      <c r="B1767"/>
      <c r="C1767"/>
      <c r="D1767"/>
      <c r="E1767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</row>
    <row r="1768" spans="1:17">
      <c r="A1768"/>
      <c r="B1768"/>
      <c r="C1768"/>
      <c r="D1768"/>
      <c r="E176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</row>
    <row r="1769" spans="1:17">
      <c r="A1769"/>
      <c r="B1769"/>
      <c r="C1769"/>
      <c r="D1769"/>
      <c r="E1769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</row>
    <row r="1770" spans="1:17">
      <c r="A1770"/>
      <c r="B1770"/>
      <c r="C1770"/>
      <c r="D1770"/>
      <c r="E1770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</row>
    <row r="1771" spans="1:17">
      <c r="A1771"/>
      <c r="B1771"/>
      <c r="C1771"/>
      <c r="D1771"/>
      <c r="E1771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</row>
    <row r="1772" spans="1:17">
      <c r="A1772"/>
      <c r="B1772"/>
      <c r="C1772"/>
      <c r="D1772"/>
      <c r="E1772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  <c r="Q1772" s="58"/>
    </row>
    <row r="1773" spans="1:17">
      <c r="A1773"/>
      <c r="B1773"/>
      <c r="C1773"/>
      <c r="D1773"/>
      <c r="E1773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</row>
    <row r="1774" spans="1:17">
      <c r="A1774"/>
      <c r="B1774"/>
      <c r="C1774"/>
      <c r="D1774"/>
      <c r="E1774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  <c r="Q1774" s="58"/>
    </row>
    <row r="1775" spans="1:17">
      <c r="A1775"/>
      <c r="B1775"/>
      <c r="C1775"/>
      <c r="D1775"/>
      <c r="E1775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  <c r="Q1775" s="58"/>
    </row>
    <row r="1776" spans="1:17">
      <c r="A1776"/>
      <c r="B1776"/>
      <c r="C1776"/>
      <c r="D1776"/>
      <c r="E1776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</row>
    <row r="1777" spans="1:17">
      <c r="A1777"/>
      <c r="B1777"/>
      <c r="C1777"/>
      <c r="D1777"/>
      <c r="E1777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  <c r="Q1777" s="58"/>
    </row>
    <row r="1778" spans="1:17">
      <c r="A1778"/>
      <c r="B1778"/>
      <c r="C1778"/>
      <c r="D1778"/>
      <c r="E177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  <c r="Q1778" s="58"/>
    </row>
    <row r="1779" spans="1:17">
      <c r="A1779"/>
      <c r="B1779"/>
      <c r="C1779"/>
      <c r="D1779"/>
      <c r="E1779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  <c r="Q1779" s="58"/>
    </row>
    <row r="1780" spans="1:17">
      <c r="A1780"/>
      <c r="B1780"/>
      <c r="C1780"/>
      <c r="D1780"/>
      <c r="E1780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  <c r="Q1780" s="58"/>
    </row>
    <row r="1781" spans="1:17">
      <c r="A1781"/>
      <c r="B1781"/>
      <c r="C1781"/>
      <c r="D1781"/>
      <c r="E1781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  <c r="Q1781" s="58"/>
    </row>
    <row r="1782" spans="1:17">
      <c r="A1782"/>
      <c r="B1782"/>
      <c r="C1782"/>
      <c r="D1782"/>
      <c r="E1782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  <c r="Q1782" s="58"/>
    </row>
    <row r="1783" spans="1:17">
      <c r="A1783"/>
      <c r="B1783"/>
      <c r="C1783"/>
      <c r="D1783"/>
      <c r="E1783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  <c r="Q1783" s="58"/>
    </row>
    <row r="1784" spans="1:17">
      <c r="A1784"/>
      <c r="B1784"/>
      <c r="C1784"/>
      <c r="D1784"/>
      <c r="E1784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  <c r="Q1784" s="58"/>
    </row>
    <row r="1785" spans="1:17">
      <c r="A1785"/>
      <c r="B1785"/>
      <c r="C1785"/>
      <c r="D1785"/>
      <c r="E1785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  <c r="Q1785" s="58"/>
    </row>
    <row r="1786" spans="1:17">
      <c r="A1786"/>
      <c r="B1786"/>
      <c r="C1786"/>
      <c r="D1786"/>
      <c r="E1786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  <c r="Q1786" s="58"/>
    </row>
    <row r="1787" spans="1:17">
      <c r="A1787"/>
      <c r="B1787"/>
      <c r="C1787"/>
      <c r="D1787"/>
      <c r="E1787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</row>
    <row r="1788" spans="1:17">
      <c r="A1788"/>
      <c r="B1788"/>
      <c r="C1788"/>
      <c r="D1788"/>
      <c r="E178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  <c r="Q1788" s="58"/>
    </row>
    <row r="1789" spans="1:17">
      <c r="A1789"/>
      <c r="B1789"/>
      <c r="C1789"/>
      <c r="D1789"/>
      <c r="E1789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  <c r="Q1789" s="58"/>
    </row>
    <row r="1790" spans="1:17">
      <c r="A1790"/>
      <c r="B1790"/>
      <c r="C1790"/>
      <c r="D1790"/>
      <c r="E1790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  <c r="Q1790" s="58"/>
    </row>
    <row r="1791" spans="1:17">
      <c r="A1791"/>
      <c r="B1791"/>
      <c r="C1791"/>
      <c r="D1791"/>
      <c r="E1791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  <c r="Q1791" s="58"/>
    </row>
    <row r="1792" spans="1:17">
      <c r="A1792"/>
      <c r="B1792"/>
      <c r="C1792"/>
      <c r="D1792"/>
      <c r="E1792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  <c r="Q1792" s="58"/>
    </row>
    <row r="1793" spans="1:17">
      <c r="A1793"/>
      <c r="B1793"/>
      <c r="C1793"/>
      <c r="D1793"/>
      <c r="E1793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  <c r="Q1793" s="58"/>
    </row>
    <row r="1794" spans="1:17">
      <c r="A1794"/>
      <c r="B1794"/>
      <c r="C1794"/>
      <c r="D1794"/>
      <c r="E1794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  <c r="Q1794" s="58"/>
    </row>
    <row r="1795" spans="1:17">
      <c r="A1795"/>
      <c r="B1795"/>
      <c r="C1795"/>
      <c r="D1795"/>
      <c r="E1795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</row>
    <row r="1796" spans="1:17">
      <c r="A1796"/>
      <c r="B1796"/>
      <c r="C1796"/>
      <c r="D1796"/>
      <c r="E1796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  <c r="Q1796" s="58"/>
    </row>
    <row r="1797" spans="1:17">
      <c r="A1797"/>
      <c r="B1797"/>
      <c r="C1797"/>
      <c r="D1797"/>
      <c r="E1797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  <c r="Q1797" s="58"/>
    </row>
    <row r="1798" spans="1:17">
      <c r="A1798"/>
      <c r="B1798"/>
      <c r="C1798"/>
      <c r="D1798"/>
      <c r="E179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  <c r="Q1798" s="58"/>
    </row>
    <row r="1799" spans="1:17">
      <c r="A1799"/>
      <c r="B1799"/>
      <c r="C1799"/>
      <c r="D1799"/>
      <c r="E1799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  <c r="Q1799" s="58"/>
    </row>
    <row r="1800" spans="1:17">
      <c r="A1800"/>
      <c r="B1800"/>
      <c r="C1800"/>
      <c r="D1800"/>
      <c r="E1800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  <c r="Q1800" s="58"/>
    </row>
    <row r="1801" spans="1:17">
      <c r="A1801"/>
      <c r="B1801"/>
      <c r="C1801"/>
      <c r="D1801"/>
      <c r="E1801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</row>
    <row r="1802" spans="1:17">
      <c r="A1802"/>
      <c r="B1802"/>
      <c r="C1802"/>
      <c r="D1802"/>
      <c r="E1802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</row>
    <row r="1803" spans="1:17">
      <c r="A1803"/>
      <c r="B1803"/>
      <c r="C1803"/>
      <c r="D1803"/>
      <c r="E1803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</row>
    <row r="1804" spans="1:17">
      <c r="A1804"/>
      <c r="B1804"/>
      <c r="C1804"/>
      <c r="D1804"/>
      <c r="E1804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</row>
    <row r="1805" spans="1:17">
      <c r="A1805"/>
      <c r="B1805"/>
      <c r="C1805"/>
      <c r="D1805"/>
      <c r="E1805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</row>
    <row r="1806" spans="1:17">
      <c r="A1806"/>
      <c r="B1806"/>
      <c r="C1806"/>
      <c r="D1806"/>
      <c r="E1806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</row>
    <row r="1807" spans="1:17">
      <c r="A1807"/>
      <c r="B1807"/>
      <c r="C1807"/>
      <c r="D1807"/>
      <c r="E1807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</row>
    <row r="1808" spans="1:17">
      <c r="A1808"/>
      <c r="B1808"/>
      <c r="C1808"/>
      <c r="D1808"/>
      <c r="E180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</row>
    <row r="1809" spans="1:17">
      <c r="A1809"/>
      <c r="B1809"/>
      <c r="C1809"/>
      <c r="D1809"/>
      <c r="E1809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</row>
    <row r="1810" spans="1:17">
      <c r="A1810"/>
      <c r="B1810"/>
      <c r="C1810"/>
      <c r="D1810"/>
      <c r="E1810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</row>
    <row r="1811" spans="1:17">
      <c r="A1811"/>
      <c r="B1811"/>
      <c r="C1811"/>
      <c r="D1811"/>
      <c r="E1811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</row>
    <row r="1812" spans="1:17">
      <c r="A1812"/>
      <c r="B1812"/>
      <c r="C1812"/>
      <c r="D1812"/>
      <c r="E1812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</row>
    <row r="1813" spans="1:17">
      <c r="A1813"/>
      <c r="B1813"/>
      <c r="C1813"/>
      <c r="D1813"/>
      <c r="E1813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</row>
    <row r="1814" spans="1:17">
      <c r="A1814"/>
      <c r="B1814"/>
      <c r="C1814"/>
      <c r="D1814"/>
      <c r="E1814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</row>
    <row r="1815" spans="1:17">
      <c r="A1815"/>
      <c r="B1815"/>
      <c r="C1815"/>
      <c r="D1815"/>
      <c r="E1815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</row>
    <row r="1816" spans="1:17">
      <c r="A1816"/>
      <c r="B1816"/>
      <c r="C1816"/>
      <c r="D1816"/>
      <c r="E1816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</row>
    <row r="1817" spans="1:17">
      <c r="A1817"/>
      <c r="B1817"/>
      <c r="C1817"/>
      <c r="D1817"/>
      <c r="E1817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</row>
    <row r="1818" spans="1:17">
      <c r="A1818"/>
      <c r="B1818"/>
      <c r="C1818"/>
      <c r="D1818"/>
      <c r="E181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</row>
    <row r="1819" spans="1:17">
      <c r="A1819"/>
      <c r="B1819"/>
      <c r="C1819"/>
      <c r="D1819"/>
      <c r="E1819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</row>
    <row r="1820" spans="1:17">
      <c r="A1820"/>
      <c r="B1820"/>
      <c r="C1820"/>
      <c r="D1820"/>
      <c r="E1820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</row>
    <row r="1821" spans="1:17">
      <c r="A1821"/>
      <c r="B1821"/>
      <c r="C1821"/>
      <c r="D1821"/>
      <c r="E1821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</row>
    <row r="1822" spans="1:17">
      <c r="A1822"/>
      <c r="B1822"/>
      <c r="C1822"/>
      <c r="D1822"/>
      <c r="E1822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</row>
    <row r="1823" spans="1:17">
      <c r="A1823"/>
      <c r="B1823"/>
      <c r="C1823"/>
      <c r="D1823"/>
      <c r="E1823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</row>
    <row r="1824" spans="1:17">
      <c r="A1824"/>
      <c r="B1824"/>
      <c r="C1824"/>
      <c r="D1824"/>
      <c r="E1824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</row>
    <row r="1825" spans="1:17">
      <c r="A1825"/>
      <c r="B1825"/>
      <c r="C1825"/>
      <c r="D1825"/>
      <c r="E1825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</row>
    <row r="1826" spans="1:17">
      <c r="A1826"/>
      <c r="B1826"/>
      <c r="C1826"/>
      <c r="D1826"/>
      <c r="E1826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</row>
    <row r="1827" spans="1:17">
      <c r="A1827"/>
      <c r="B1827"/>
      <c r="C1827"/>
      <c r="D1827"/>
      <c r="E1827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</row>
    <row r="1828" spans="1:17">
      <c r="A1828"/>
      <c r="B1828"/>
      <c r="C1828"/>
      <c r="D1828"/>
      <c r="E182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</row>
    <row r="1829" spans="1:17">
      <c r="A1829"/>
      <c r="B1829"/>
      <c r="C1829"/>
      <c r="D1829"/>
      <c r="E1829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</row>
    <row r="1830" spans="1:17">
      <c r="A1830"/>
      <c r="B1830"/>
      <c r="C1830"/>
      <c r="D1830"/>
      <c r="E1830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</row>
    <row r="1831" spans="1:17">
      <c r="A1831"/>
      <c r="B1831"/>
      <c r="C1831"/>
      <c r="D1831"/>
      <c r="E1831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</row>
    <row r="1832" spans="1:17">
      <c r="A1832"/>
      <c r="B1832"/>
      <c r="C1832"/>
      <c r="D1832"/>
      <c r="E1832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</row>
    <row r="1833" spans="1:17">
      <c r="A1833"/>
      <c r="B1833"/>
      <c r="C1833"/>
      <c r="D1833"/>
      <c r="E1833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</row>
    <row r="1834" spans="1:17">
      <c r="A1834"/>
      <c r="B1834"/>
      <c r="C1834"/>
      <c r="D1834"/>
      <c r="E1834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</row>
    <row r="1835" spans="1:17">
      <c r="A1835"/>
      <c r="B1835"/>
      <c r="C1835"/>
      <c r="D1835"/>
      <c r="E1835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</row>
    <row r="1836" spans="1:17">
      <c r="A1836"/>
      <c r="B1836"/>
      <c r="C1836"/>
      <c r="D1836"/>
      <c r="E1836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</row>
    <row r="1837" spans="1:17">
      <c r="A1837"/>
      <c r="B1837"/>
      <c r="C1837"/>
      <c r="D1837"/>
      <c r="E1837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  <c r="Q1837" s="58"/>
    </row>
    <row r="1838" spans="1:17">
      <c r="A1838"/>
      <c r="B1838"/>
      <c r="C1838"/>
      <c r="D1838"/>
      <c r="E183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  <c r="Q1838" s="58"/>
    </row>
    <row r="1839" spans="1:17">
      <c r="A1839"/>
      <c r="B1839"/>
      <c r="C1839"/>
      <c r="D1839"/>
      <c r="E1839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  <c r="Q1839" s="58"/>
    </row>
    <row r="1840" spans="1:17">
      <c r="A1840"/>
      <c r="B1840"/>
      <c r="C1840"/>
      <c r="D1840"/>
      <c r="E1840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  <c r="Q1840" s="58"/>
    </row>
    <row r="1841" spans="1:17">
      <c r="A1841"/>
      <c r="B1841"/>
      <c r="C1841"/>
      <c r="D1841"/>
      <c r="E1841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  <c r="Q1841" s="58"/>
    </row>
    <row r="1842" spans="1:17">
      <c r="A1842"/>
      <c r="B1842"/>
      <c r="C1842"/>
      <c r="D1842"/>
      <c r="E1842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  <c r="Q1842" s="58"/>
    </row>
    <row r="1843" spans="1:17">
      <c r="A1843"/>
      <c r="B1843"/>
      <c r="C1843"/>
      <c r="D1843"/>
      <c r="E1843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  <c r="Q1843" s="58"/>
    </row>
    <row r="1844" spans="1:17">
      <c r="A1844"/>
      <c r="B1844"/>
      <c r="C1844"/>
      <c r="D1844"/>
      <c r="E1844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  <c r="Q1844" s="58"/>
    </row>
    <row r="1845" spans="1:17">
      <c r="A1845"/>
      <c r="B1845"/>
      <c r="C1845"/>
      <c r="D1845"/>
      <c r="E1845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  <c r="Q1845" s="58"/>
    </row>
    <row r="1846" spans="1:17">
      <c r="A1846"/>
      <c r="B1846"/>
      <c r="C1846"/>
      <c r="D1846"/>
      <c r="E1846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  <c r="Q1846" s="58"/>
    </row>
    <row r="1847" spans="1:17">
      <c r="A1847"/>
      <c r="B1847"/>
      <c r="C1847"/>
      <c r="D1847"/>
      <c r="E1847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  <c r="Q1847" s="58"/>
    </row>
    <row r="1848" spans="1:17">
      <c r="A1848"/>
      <c r="B1848"/>
      <c r="C1848"/>
      <c r="D1848"/>
      <c r="E184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  <c r="Q1848" s="58"/>
    </row>
    <row r="1849" spans="1:17">
      <c r="A1849"/>
      <c r="B1849"/>
      <c r="C1849"/>
      <c r="D1849"/>
      <c r="E1849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  <c r="Q1849" s="58"/>
    </row>
    <row r="1850" spans="1:17">
      <c r="A1850"/>
      <c r="B1850"/>
      <c r="C1850"/>
      <c r="D1850"/>
      <c r="E1850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  <c r="Q1850" s="58"/>
    </row>
    <row r="1851" spans="1:17">
      <c r="A1851"/>
      <c r="B1851"/>
      <c r="C1851"/>
      <c r="D1851"/>
      <c r="E1851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  <c r="Q1851" s="58"/>
    </row>
    <row r="1852" spans="1:17">
      <c r="A1852"/>
      <c r="B1852"/>
      <c r="C1852"/>
      <c r="D1852"/>
      <c r="E1852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  <c r="Q1852" s="58"/>
    </row>
    <row r="1853" spans="1:17">
      <c r="A1853"/>
      <c r="B1853"/>
      <c r="C1853"/>
      <c r="D1853"/>
      <c r="E1853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  <c r="Q1853" s="58"/>
    </row>
    <row r="1854" spans="1:17">
      <c r="A1854"/>
      <c r="B1854"/>
      <c r="C1854"/>
      <c r="D1854"/>
      <c r="E1854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  <c r="Q1854" s="58"/>
    </row>
    <row r="1855" spans="1:17">
      <c r="A1855"/>
      <c r="B1855"/>
      <c r="C1855"/>
      <c r="D1855"/>
      <c r="E1855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  <c r="Q1855" s="58"/>
    </row>
    <row r="1856" spans="1:17">
      <c r="A1856"/>
      <c r="B1856"/>
      <c r="C1856"/>
      <c r="D1856"/>
      <c r="E1856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  <c r="Q1856" s="58"/>
    </row>
    <row r="1857" spans="1:17">
      <c r="A1857"/>
      <c r="B1857"/>
      <c r="C1857"/>
      <c r="D1857"/>
      <c r="E1857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  <c r="Q1857" s="58"/>
    </row>
    <row r="1858" spans="1:17">
      <c r="A1858"/>
      <c r="B1858"/>
      <c r="C1858"/>
      <c r="D1858"/>
      <c r="E18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  <c r="Q1858" s="58"/>
    </row>
    <row r="1859" spans="1:17">
      <c r="A1859"/>
      <c r="B1859"/>
      <c r="C1859"/>
      <c r="D1859"/>
      <c r="E1859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</row>
    <row r="1860" spans="1:17">
      <c r="A1860"/>
      <c r="B1860"/>
      <c r="C1860"/>
      <c r="D1860"/>
      <c r="E1860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  <c r="Q1860" s="58"/>
    </row>
    <row r="1861" spans="1:17">
      <c r="A1861"/>
      <c r="B1861"/>
      <c r="C1861"/>
      <c r="D1861"/>
      <c r="E1861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  <c r="Q1861" s="58"/>
    </row>
    <row r="1862" spans="1:17">
      <c r="A1862"/>
      <c r="B1862"/>
      <c r="C1862"/>
      <c r="D1862"/>
      <c r="E1862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  <c r="Q1862" s="58"/>
    </row>
    <row r="1863" spans="1:17">
      <c r="A1863"/>
      <c r="B1863"/>
      <c r="C1863"/>
      <c r="D1863"/>
      <c r="E1863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  <c r="Q1863" s="58"/>
    </row>
    <row r="1864" spans="1:17">
      <c r="A1864"/>
      <c r="B1864"/>
      <c r="C1864"/>
      <c r="D1864"/>
      <c r="E1864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  <c r="Q1864" s="58"/>
    </row>
    <row r="1865" spans="1:17">
      <c r="A1865"/>
      <c r="B1865"/>
      <c r="C1865"/>
      <c r="D1865"/>
      <c r="E1865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  <c r="Q1865" s="58"/>
    </row>
    <row r="1866" spans="1:17">
      <c r="A1866"/>
      <c r="B1866"/>
      <c r="C1866"/>
      <c r="D1866"/>
      <c r="E1866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  <c r="Q1866" s="58"/>
    </row>
    <row r="1867" spans="1:17">
      <c r="A1867"/>
      <c r="B1867"/>
      <c r="C1867"/>
      <c r="D1867"/>
      <c r="E1867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  <c r="Q1867" s="58"/>
    </row>
    <row r="1868" spans="1:17">
      <c r="A1868"/>
      <c r="B1868"/>
      <c r="C1868"/>
      <c r="D1868"/>
      <c r="E186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  <c r="Q1868" s="58"/>
    </row>
    <row r="1869" spans="1:17">
      <c r="A1869"/>
      <c r="B1869"/>
      <c r="C1869"/>
      <c r="D1869"/>
      <c r="E1869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</row>
    <row r="1870" spans="1:17">
      <c r="A1870"/>
      <c r="B1870"/>
      <c r="C1870"/>
      <c r="D1870"/>
      <c r="E1870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  <c r="Q1870" s="58"/>
    </row>
    <row r="1871" spans="1:17">
      <c r="A1871"/>
      <c r="B1871"/>
      <c r="C1871"/>
      <c r="D1871"/>
      <c r="E1871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  <c r="Q1871" s="58"/>
    </row>
    <row r="1872" spans="1:17">
      <c r="A1872"/>
      <c r="B1872"/>
      <c r="C1872"/>
      <c r="D1872"/>
      <c r="E1872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</row>
    <row r="1873" spans="1:17">
      <c r="A1873"/>
      <c r="B1873"/>
      <c r="C1873"/>
      <c r="D1873"/>
      <c r="E1873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</row>
    <row r="1874" spans="1:17">
      <c r="A1874"/>
      <c r="B1874"/>
      <c r="C1874"/>
      <c r="D1874"/>
      <c r="E1874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</row>
    <row r="1875" spans="1:17">
      <c r="A1875"/>
      <c r="B1875"/>
      <c r="C1875"/>
      <c r="D1875"/>
      <c r="E1875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</row>
    <row r="1876" spans="1:17">
      <c r="A1876"/>
      <c r="B1876"/>
      <c r="C1876"/>
      <c r="D1876"/>
      <c r="E1876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</row>
    <row r="1877" spans="1:17">
      <c r="A1877"/>
      <c r="B1877"/>
      <c r="C1877"/>
      <c r="D1877"/>
      <c r="E1877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</row>
    <row r="1878" spans="1:17">
      <c r="A1878"/>
      <c r="B1878"/>
      <c r="C1878"/>
      <c r="D1878"/>
      <c r="E187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</row>
    <row r="1879" spans="1:17">
      <c r="A1879"/>
      <c r="B1879"/>
      <c r="C1879"/>
      <c r="D1879"/>
      <c r="E1879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</row>
    <row r="1880" spans="1:17">
      <c r="A1880"/>
      <c r="B1880"/>
      <c r="C1880"/>
      <c r="D1880"/>
      <c r="E1880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</row>
    <row r="1881" spans="1:17">
      <c r="A1881"/>
      <c r="B1881"/>
      <c r="C1881"/>
      <c r="D1881"/>
      <c r="E1881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</row>
    <row r="1882" spans="1:17">
      <c r="A1882"/>
      <c r="B1882"/>
      <c r="C1882"/>
      <c r="D1882"/>
      <c r="E1882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</row>
    <row r="1883" spans="1:17">
      <c r="A1883"/>
      <c r="B1883"/>
      <c r="C1883"/>
      <c r="D1883"/>
      <c r="E1883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</row>
    <row r="1884" spans="1:17">
      <c r="A1884"/>
      <c r="B1884"/>
      <c r="C1884"/>
      <c r="D1884"/>
      <c r="E1884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</row>
    <row r="1885" spans="1:17">
      <c r="A1885"/>
      <c r="B1885"/>
      <c r="C1885"/>
      <c r="D1885"/>
      <c r="E1885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</row>
    <row r="1886" spans="1:17">
      <c r="A1886"/>
      <c r="B1886"/>
      <c r="C1886"/>
      <c r="D1886"/>
      <c r="E1886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</row>
    <row r="1887" spans="1:17">
      <c r="A1887"/>
      <c r="B1887"/>
      <c r="C1887"/>
      <c r="D1887"/>
      <c r="E1887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</row>
    <row r="1888" spans="1:17">
      <c r="A1888"/>
      <c r="B1888"/>
      <c r="C1888"/>
      <c r="D1888"/>
      <c r="E188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</row>
    <row r="1889" spans="1:17">
      <c r="A1889"/>
      <c r="B1889"/>
      <c r="C1889"/>
      <c r="D1889"/>
      <c r="E1889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</row>
    <row r="1890" spans="1:17">
      <c r="A1890"/>
      <c r="B1890"/>
      <c r="C1890"/>
      <c r="D1890"/>
      <c r="E1890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</row>
    <row r="1891" spans="1:17">
      <c r="A1891"/>
      <c r="B1891"/>
      <c r="C1891"/>
      <c r="D1891"/>
      <c r="E1891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</row>
    <row r="1892" spans="1:17">
      <c r="A1892"/>
      <c r="B1892"/>
      <c r="C1892"/>
      <c r="D1892"/>
      <c r="E1892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</row>
    <row r="1893" spans="1:17">
      <c r="A1893"/>
      <c r="B1893"/>
      <c r="C1893"/>
      <c r="D1893"/>
      <c r="E1893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</row>
    <row r="1894" spans="1:17">
      <c r="A1894"/>
      <c r="B1894"/>
      <c r="C1894"/>
      <c r="D1894"/>
      <c r="E1894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</row>
    <row r="1895" spans="1:17">
      <c r="A1895"/>
      <c r="B1895"/>
      <c r="C1895"/>
      <c r="D1895"/>
      <c r="E1895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</row>
    <row r="1896" spans="1:17">
      <c r="A1896"/>
      <c r="B1896"/>
      <c r="C1896"/>
      <c r="D1896"/>
      <c r="E1896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</row>
    <row r="1897" spans="1:17">
      <c r="A1897"/>
      <c r="B1897"/>
      <c r="C1897"/>
      <c r="D1897"/>
      <c r="E1897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</row>
    <row r="1898" spans="1:17">
      <c r="A1898"/>
      <c r="B1898"/>
      <c r="C1898"/>
      <c r="D1898"/>
      <c r="E189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</row>
    <row r="1899" spans="1:17">
      <c r="A1899"/>
      <c r="B1899"/>
      <c r="C1899"/>
      <c r="D1899"/>
      <c r="E1899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</row>
    <row r="1900" spans="1:17">
      <c r="A1900"/>
      <c r="B1900"/>
      <c r="C1900"/>
      <c r="D1900"/>
      <c r="E1900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</row>
    <row r="1901" spans="1:17">
      <c r="A1901"/>
      <c r="B1901"/>
      <c r="C1901"/>
      <c r="D1901"/>
      <c r="E1901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</row>
    <row r="1902" spans="1:17">
      <c r="A1902"/>
      <c r="B1902"/>
      <c r="C1902"/>
      <c r="D1902"/>
      <c r="E1902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</row>
    <row r="1903" spans="1:17">
      <c r="A1903"/>
      <c r="B1903"/>
      <c r="C1903"/>
      <c r="D1903"/>
      <c r="E1903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</row>
    <row r="1904" spans="1:17">
      <c r="A1904"/>
      <c r="B1904"/>
      <c r="C1904"/>
      <c r="D1904"/>
      <c r="E1904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</row>
    <row r="1905" spans="1:17">
      <c r="A1905"/>
      <c r="B1905"/>
      <c r="C1905"/>
      <c r="D1905"/>
      <c r="E1905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</row>
    <row r="1906" spans="1:17">
      <c r="A1906"/>
      <c r="B1906"/>
      <c r="C1906"/>
      <c r="D1906"/>
      <c r="E1906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</row>
    <row r="1907" spans="1:17">
      <c r="A1907"/>
      <c r="B1907"/>
      <c r="C1907"/>
      <c r="D1907"/>
      <c r="E1907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</row>
    <row r="1908" spans="1:17">
      <c r="A1908"/>
      <c r="B1908"/>
      <c r="C1908"/>
      <c r="D1908"/>
      <c r="E190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</row>
    <row r="1909" spans="1:17">
      <c r="A1909"/>
      <c r="B1909"/>
      <c r="C1909"/>
      <c r="D1909"/>
      <c r="E1909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</row>
    <row r="1910" spans="1:17">
      <c r="A1910"/>
      <c r="B1910"/>
      <c r="C1910"/>
      <c r="D1910"/>
      <c r="E1910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</row>
    <row r="1911" spans="1:17">
      <c r="A1911"/>
      <c r="B1911"/>
      <c r="C1911"/>
      <c r="D1911"/>
      <c r="E1911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</row>
    <row r="1912" spans="1:17">
      <c r="A1912"/>
      <c r="B1912"/>
      <c r="C1912"/>
      <c r="D1912"/>
      <c r="E1912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</row>
    <row r="1913" spans="1:17">
      <c r="A1913"/>
      <c r="B1913"/>
      <c r="C1913"/>
      <c r="D1913"/>
      <c r="E1913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</row>
    <row r="1914" spans="1:17">
      <c r="A1914"/>
      <c r="B1914"/>
      <c r="C1914"/>
      <c r="D1914"/>
      <c r="E1914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</row>
    <row r="1915" spans="1:17">
      <c r="A1915"/>
      <c r="B1915"/>
      <c r="C1915"/>
      <c r="D1915"/>
      <c r="E1915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</row>
    <row r="1916" spans="1:17">
      <c r="A1916"/>
      <c r="B1916"/>
      <c r="C1916"/>
      <c r="D1916"/>
      <c r="E1916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</row>
    <row r="1917" spans="1:17">
      <c r="A1917"/>
      <c r="B1917"/>
      <c r="C1917"/>
      <c r="D1917"/>
      <c r="E1917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</row>
    <row r="1918" spans="1:17">
      <c r="A1918"/>
      <c r="B1918"/>
      <c r="C1918"/>
      <c r="D1918"/>
      <c r="E191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</row>
    <row r="1919" spans="1:17">
      <c r="A1919"/>
      <c r="B1919"/>
      <c r="C1919"/>
      <c r="D1919"/>
      <c r="E1919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</row>
    <row r="1920" spans="1:17">
      <c r="A1920"/>
      <c r="B1920"/>
      <c r="C1920"/>
      <c r="D1920"/>
      <c r="E1920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</row>
    <row r="1921" spans="1:17">
      <c r="A1921"/>
      <c r="B1921"/>
      <c r="C1921"/>
      <c r="D1921"/>
      <c r="E1921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</row>
    <row r="1922" spans="1:17">
      <c r="A1922"/>
      <c r="B1922"/>
      <c r="C1922"/>
      <c r="D1922"/>
      <c r="E1922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</row>
    <row r="1923" spans="1:17">
      <c r="A1923"/>
      <c r="B1923"/>
      <c r="C1923"/>
      <c r="D1923"/>
      <c r="E1923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</row>
    <row r="1924" spans="1:17">
      <c r="A1924"/>
      <c r="B1924"/>
      <c r="C1924"/>
      <c r="D1924"/>
      <c r="E1924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</row>
    <row r="1925" spans="1:17">
      <c r="A1925"/>
      <c r="B1925"/>
      <c r="C1925"/>
      <c r="D1925"/>
      <c r="E1925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</row>
    <row r="1926" spans="1:17">
      <c r="A1926"/>
      <c r="B1926"/>
      <c r="C1926"/>
      <c r="D1926"/>
      <c r="E1926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</row>
    <row r="1927" spans="1:17">
      <c r="A1927"/>
      <c r="B1927"/>
      <c r="C1927"/>
      <c r="D1927"/>
      <c r="E1927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</row>
    <row r="1928" spans="1:17">
      <c r="A1928"/>
      <c r="B1928"/>
      <c r="C1928"/>
      <c r="D1928"/>
      <c r="E192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</row>
    <row r="1929" spans="1:17">
      <c r="A1929"/>
      <c r="B1929"/>
      <c r="C1929"/>
      <c r="D1929"/>
      <c r="E1929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</row>
    <row r="1930" spans="1:17">
      <c r="A1930"/>
      <c r="B1930"/>
      <c r="C1930"/>
      <c r="D1930"/>
      <c r="E1930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</row>
    <row r="1931" spans="1:17">
      <c r="A1931"/>
      <c r="B1931"/>
      <c r="C1931"/>
      <c r="D1931"/>
      <c r="E1931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</row>
    <row r="1932" spans="1:17">
      <c r="A1932"/>
      <c r="B1932"/>
      <c r="C1932"/>
      <c r="D1932"/>
      <c r="E1932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</row>
    <row r="1933" spans="1:17">
      <c r="A1933"/>
      <c r="B1933"/>
      <c r="C1933"/>
      <c r="D1933"/>
      <c r="E1933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</row>
    <row r="1934" spans="1:17">
      <c r="A1934"/>
      <c r="B1934"/>
      <c r="C1934"/>
      <c r="D1934"/>
      <c r="E1934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</row>
    <row r="1935" spans="1:17">
      <c r="A1935"/>
      <c r="B1935"/>
      <c r="C1935"/>
      <c r="D1935"/>
      <c r="E1935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</row>
    <row r="1936" spans="1:17">
      <c r="A1936"/>
      <c r="B1936"/>
      <c r="C1936"/>
      <c r="D1936"/>
      <c r="E1936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</row>
    <row r="1937" spans="1:17">
      <c r="A1937"/>
      <c r="B1937"/>
      <c r="C1937"/>
      <c r="D1937"/>
      <c r="E1937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</row>
    <row r="1938" spans="1:17">
      <c r="A1938"/>
      <c r="B1938"/>
      <c r="C1938"/>
      <c r="D1938"/>
      <c r="E193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</row>
    <row r="1939" spans="1:17">
      <c r="A1939"/>
      <c r="B1939"/>
      <c r="C1939"/>
      <c r="D1939"/>
      <c r="E1939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</row>
    <row r="1940" spans="1:17">
      <c r="A1940"/>
      <c r="B1940"/>
      <c r="C1940"/>
      <c r="D1940"/>
      <c r="E1940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</row>
    <row r="1941" spans="1:17">
      <c r="A1941"/>
      <c r="B1941"/>
      <c r="C1941"/>
      <c r="D1941"/>
      <c r="E1941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</row>
    <row r="1942" spans="1:17">
      <c r="A1942"/>
      <c r="B1942"/>
      <c r="C1942"/>
      <c r="D1942"/>
      <c r="E1942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</row>
    <row r="1943" spans="1:17">
      <c r="A1943"/>
      <c r="B1943"/>
      <c r="C1943"/>
      <c r="D1943"/>
      <c r="E1943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</row>
    <row r="1944" spans="1:17">
      <c r="A1944"/>
      <c r="B1944"/>
      <c r="C1944"/>
      <c r="D1944"/>
      <c r="E1944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</row>
    <row r="1945" spans="1:17">
      <c r="A1945"/>
      <c r="B1945"/>
      <c r="C1945"/>
      <c r="D1945"/>
      <c r="E1945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</row>
    <row r="1946" spans="1:17">
      <c r="A1946"/>
      <c r="B1946"/>
      <c r="C1946"/>
      <c r="D1946"/>
      <c r="E1946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</row>
    <row r="1947" spans="1:17">
      <c r="A1947"/>
      <c r="B1947"/>
      <c r="C1947"/>
      <c r="D1947"/>
      <c r="E1947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</row>
    <row r="1948" spans="1:17">
      <c r="A1948"/>
      <c r="B1948"/>
      <c r="C1948"/>
      <c r="D1948"/>
      <c r="E194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</row>
    <row r="1949" spans="1:17">
      <c r="A1949"/>
      <c r="B1949"/>
      <c r="C1949"/>
      <c r="D1949"/>
      <c r="E1949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</row>
    <row r="1950" spans="1:17">
      <c r="A1950"/>
      <c r="B1950"/>
      <c r="C1950"/>
      <c r="D1950"/>
      <c r="E1950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</row>
    <row r="1951" spans="1:17">
      <c r="A1951"/>
      <c r="B1951"/>
      <c r="C1951"/>
      <c r="D1951"/>
      <c r="E1951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</row>
    <row r="1952" spans="1:17">
      <c r="A1952"/>
      <c r="B1952"/>
      <c r="C1952"/>
      <c r="D1952"/>
      <c r="E1952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</row>
    <row r="1953" spans="1:17">
      <c r="A1953"/>
      <c r="B1953"/>
      <c r="C1953"/>
      <c r="D1953"/>
      <c r="E1953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</row>
    <row r="1954" spans="1:17">
      <c r="A1954"/>
      <c r="B1954"/>
      <c r="C1954"/>
      <c r="D1954"/>
      <c r="E1954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</row>
    <row r="1955" spans="1:17">
      <c r="A1955"/>
      <c r="B1955"/>
      <c r="C1955"/>
      <c r="D1955"/>
      <c r="E1955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</row>
    <row r="1956" spans="1:17">
      <c r="A1956"/>
      <c r="B1956"/>
      <c r="C1956"/>
      <c r="D1956"/>
      <c r="E1956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</row>
    <row r="1957" spans="1:17">
      <c r="A1957"/>
      <c r="B1957"/>
      <c r="C1957"/>
      <c r="D1957"/>
      <c r="E1957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</row>
    <row r="1958" spans="1:17">
      <c r="A1958"/>
      <c r="B1958"/>
      <c r="C1958"/>
      <c r="D1958"/>
      <c r="E19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</row>
    <row r="1959" spans="1:17">
      <c r="A1959"/>
      <c r="B1959"/>
      <c r="C1959"/>
      <c r="D1959"/>
      <c r="E1959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</row>
    <row r="1960" spans="1:17">
      <c r="A1960"/>
      <c r="B1960"/>
      <c r="C1960"/>
      <c r="D1960"/>
      <c r="E1960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</row>
    <row r="1961" spans="1:17">
      <c r="A1961"/>
      <c r="B1961"/>
      <c r="C1961"/>
      <c r="D1961"/>
      <c r="E1961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</row>
    <row r="1962" spans="1:17">
      <c r="A1962"/>
      <c r="B1962"/>
      <c r="C1962"/>
      <c r="D1962"/>
      <c r="E1962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</row>
    <row r="1963" spans="1:17">
      <c r="A1963"/>
      <c r="B1963"/>
      <c r="C1963"/>
      <c r="D1963"/>
      <c r="E1963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</row>
    <row r="1964" spans="1:17">
      <c r="A1964"/>
      <c r="B1964"/>
      <c r="C1964"/>
      <c r="D1964"/>
      <c r="E1964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</row>
    <row r="1965" spans="1:17">
      <c r="A1965"/>
      <c r="B1965"/>
      <c r="C1965"/>
      <c r="D1965"/>
      <c r="E1965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</row>
    <row r="1966" spans="1:17">
      <c r="A1966"/>
      <c r="B1966"/>
      <c r="C1966"/>
      <c r="D1966"/>
      <c r="E1966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</row>
    <row r="1967" spans="1:17">
      <c r="A1967"/>
      <c r="B1967"/>
      <c r="C1967"/>
      <c r="D1967"/>
      <c r="E1967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</row>
    <row r="1968" spans="1:17">
      <c r="A1968"/>
      <c r="B1968"/>
      <c r="C1968"/>
      <c r="D1968"/>
      <c r="E196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</row>
    <row r="1969" spans="1:17">
      <c r="A1969"/>
      <c r="B1969"/>
      <c r="C1969"/>
      <c r="D1969"/>
      <c r="E1969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</row>
    <row r="1970" spans="1:17">
      <c r="A1970"/>
      <c r="B1970"/>
      <c r="C1970"/>
      <c r="D1970"/>
      <c r="E1970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</row>
    <row r="1971" spans="1:17">
      <c r="A1971"/>
      <c r="B1971"/>
      <c r="C1971"/>
      <c r="D1971"/>
      <c r="E1971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</row>
    <row r="1972" spans="1:17">
      <c r="A1972"/>
      <c r="B1972"/>
      <c r="C1972"/>
      <c r="D1972"/>
      <c r="E1972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</row>
    <row r="1973" spans="1:17">
      <c r="A1973"/>
      <c r="B1973"/>
      <c r="C1973"/>
      <c r="D1973"/>
      <c r="E1973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</row>
    <row r="1974" spans="1:17">
      <c r="A1974"/>
      <c r="B1974"/>
      <c r="C1974"/>
      <c r="D1974"/>
      <c r="E1974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</row>
    <row r="1975" spans="1:17">
      <c r="A1975"/>
      <c r="B1975"/>
      <c r="C1975"/>
      <c r="D1975"/>
      <c r="E1975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</row>
    <row r="1976" spans="1:17">
      <c r="A1976"/>
      <c r="B1976"/>
      <c r="C1976"/>
      <c r="D1976"/>
      <c r="E1976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</row>
    <row r="1977" spans="1:17">
      <c r="A1977"/>
      <c r="B1977"/>
      <c r="C1977"/>
      <c r="D1977"/>
      <c r="E1977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</row>
    <row r="1978" spans="1:17">
      <c r="A1978"/>
      <c r="B1978"/>
      <c r="C1978"/>
      <c r="D1978"/>
      <c r="E197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</row>
    <row r="1979" spans="1:17">
      <c r="A1979"/>
      <c r="B1979"/>
      <c r="C1979"/>
      <c r="D1979"/>
      <c r="E1979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</row>
    <row r="1980" spans="1:17">
      <c r="A1980"/>
      <c r="B1980"/>
      <c r="C1980"/>
      <c r="D1980"/>
      <c r="E1980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</row>
    <row r="1981" spans="1:17">
      <c r="A1981"/>
      <c r="B1981"/>
      <c r="C1981"/>
      <c r="D1981"/>
      <c r="E1981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</row>
    <row r="1982" spans="1:17">
      <c r="A1982"/>
      <c r="B1982"/>
      <c r="C1982"/>
      <c r="D1982"/>
      <c r="E1982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</row>
    <row r="1983" spans="1:17">
      <c r="A1983"/>
      <c r="B1983"/>
      <c r="C1983"/>
      <c r="D1983"/>
      <c r="E1983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</row>
    <row r="1984" spans="1:17">
      <c r="A1984"/>
      <c r="B1984"/>
      <c r="C1984"/>
      <c r="D1984"/>
      <c r="E1984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</row>
    <row r="1985" spans="1:17">
      <c r="A1985"/>
      <c r="B1985"/>
      <c r="C1985"/>
      <c r="D1985"/>
      <c r="E1985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</row>
    <row r="1986" spans="1:17">
      <c r="A1986"/>
      <c r="B1986"/>
      <c r="C1986"/>
      <c r="D1986"/>
      <c r="E1986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</row>
    <row r="1987" spans="1:17">
      <c r="A1987"/>
      <c r="B1987"/>
      <c r="C1987"/>
      <c r="D1987"/>
      <c r="E1987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</row>
    <row r="1988" spans="1:17">
      <c r="A1988"/>
      <c r="B1988"/>
      <c r="C1988"/>
      <c r="D1988"/>
      <c r="E198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</row>
    <row r="1989" spans="1:17">
      <c r="A1989"/>
      <c r="B1989"/>
      <c r="C1989"/>
      <c r="D1989"/>
      <c r="E1989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</row>
    <row r="1990" spans="1:17">
      <c r="A1990"/>
      <c r="B1990"/>
      <c r="C1990"/>
      <c r="D1990"/>
      <c r="E1990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</row>
    <row r="1991" spans="1:17">
      <c r="A1991"/>
      <c r="B1991"/>
      <c r="C1991"/>
      <c r="D1991"/>
      <c r="E1991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</row>
    <row r="1992" spans="1:17">
      <c r="A1992"/>
      <c r="B1992"/>
      <c r="C1992"/>
      <c r="D1992"/>
      <c r="E1992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</row>
    <row r="1993" spans="1:17">
      <c r="A1993"/>
      <c r="B1993"/>
      <c r="C1993"/>
      <c r="D1993"/>
      <c r="E1993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</row>
    <row r="1994" spans="1:17">
      <c r="A1994"/>
      <c r="B1994"/>
      <c r="C1994"/>
      <c r="D1994"/>
      <c r="E1994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</row>
    <row r="1995" spans="1:17">
      <c r="A1995"/>
      <c r="B1995"/>
      <c r="C1995"/>
      <c r="D1995"/>
      <c r="E1995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</row>
    <row r="1996" spans="1:17">
      <c r="A1996"/>
      <c r="B1996"/>
      <c r="C1996"/>
      <c r="D1996"/>
      <c r="E1996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</row>
    <row r="1997" spans="1:17">
      <c r="A1997"/>
      <c r="B1997"/>
      <c r="C1997"/>
      <c r="D1997"/>
      <c r="E1997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</row>
    <row r="1998" spans="1:17">
      <c r="A1998"/>
      <c r="B1998"/>
      <c r="C1998"/>
      <c r="D1998"/>
      <c r="E199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</row>
    <row r="1999" spans="1:17">
      <c r="A1999"/>
      <c r="B1999"/>
      <c r="C1999"/>
      <c r="D1999"/>
      <c r="E1999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</row>
    <row r="2000" spans="1:17">
      <c r="A2000"/>
      <c r="B2000"/>
      <c r="C2000"/>
      <c r="D2000"/>
      <c r="E2000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</row>
    <row r="2001" spans="1:17">
      <c r="A2001"/>
      <c r="B2001"/>
      <c r="C2001"/>
      <c r="D2001"/>
      <c r="E2001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</row>
    <row r="2002" spans="1:17">
      <c r="A2002"/>
      <c r="B2002"/>
      <c r="C2002"/>
      <c r="D2002"/>
      <c r="E2002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</row>
    <row r="2003" spans="1:17">
      <c r="A2003"/>
      <c r="B2003"/>
      <c r="C2003"/>
      <c r="D2003"/>
      <c r="E2003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</row>
    <row r="2004" spans="1:17">
      <c r="A2004"/>
      <c r="B2004"/>
      <c r="C2004"/>
      <c r="D2004"/>
      <c r="E2004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</row>
    <row r="2005" spans="1:17">
      <c r="A2005"/>
      <c r="B2005"/>
      <c r="C2005"/>
      <c r="D2005"/>
      <c r="E2005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</row>
    <row r="2006" spans="1:17">
      <c r="A2006"/>
      <c r="B2006"/>
      <c r="C2006"/>
      <c r="D2006"/>
      <c r="E2006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</row>
    <row r="2007" spans="1:17">
      <c r="A2007"/>
      <c r="B2007"/>
      <c r="C2007"/>
      <c r="D2007"/>
      <c r="E2007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</row>
    <row r="2008" spans="1:17">
      <c r="A2008"/>
      <c r="B2008"/>
      <c r="C2008"/>
      <c r="D2008"/>
      <c r="E200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</row>
    <row r="2009" spans="1:17">
      <c r="A2009"/>
      <c r="B2009"/>
      <c r="C2009"/>
      <c r="D2009"/>
      <c r="E2009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</row>
    <row r="2010" spans="1:17">
      <c r="A2010"/>
      <c r="B2010"/>
      <c r="C2010"/>
      <c r="D2010"/>
      <c r="E2010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</row>
    <row r="2011" spans="1:17">
      <c r="A2011"/>
      <c r="B2011"/>
      <c r="C2011"/>
      <c r="D2011"/>
      <c r="E2011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</row>
    <row r="2012" spans="1:17">
      <c r="A2012"/>
      <c r="B2012"/>
      <c r="C2012"/>
      <c r="D2012"/>
      <c r="E2012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</row>
    <row r="2013" spans="1:17">
      <c r="A2013"/>
      <c r="B2013"/>
      <c r="C2013"/>
      <c r="D2013"/>
      <c r="E2013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</row>
    <row r="2014" spans="1:17">
      <c r="A2014"/>
      <c r="B2014"/>
      <c r="C2014"/>
      <c r="D2014"/>
      <c r="E2014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</row>
    <row r="2015" spans="1:17">
      <c r="A2015"/>
      <c r="B2015"/>
      <c r="C2015"/>
      <c r="D2015"/>
      <c r="E2015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</row>
    <row r="2016" spans="1:17">
      <c r="A2016"/>
      <c r="B2016"/>
      <c r="C2016"/>
      <c r="D2016"/>
      <c r="E2016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</row>
    <row r="2017" spans="1:17">
      <c r="A2017"/>
      <c r="B2017"/>
      <c r="C2017"/>
      <c r="D2017"/>
      <c r="E2017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</row>
    <row r="2018" spans="1:17">
      <c r="A2018"/>
      <c r="B2018"/>
      <c r="C2018"/>
      <c r="D2018"/>
      <c r="E201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</row>
    <row r="2019" spans="1:17">
      <c r="A2019"/>
      <c r="B2019"/>
      <c r="C2019"/>
      <c r="D2019"/>
      <c r="E2019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</row>
    <row r="2020" spans="1:17">
      <c r="A2020"/>
      <c r="B2020"/>
      <c r="C2020"/>
      <c r="D2020"/>
      <c r="E2020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  <c r="Q2020" s="58"/>
    </row>
    <row r="2021" spans="1:17">
      <c r="A2021"/>
      <c r="B2021"/>
      <c r="C2021"/>
      <c r="D2021"/>
      <c r="E2021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</row>
    <row r="2022" spans="1:17">
      <c r="A2022"/>
      <c r="B2022"/>
      <c r="C2022"/>
      <c r="D2022"/>
      <c r="E2022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</row>
    <row r="2023" spans="1:17">
      <c r="A2023"/>
      <c r="B2023"/>
      <c r="C2023"/>
      <c r="D2023"/>
      <c r="E2023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</row>
    <row r="2024" spans="1:17">
      <c r="A2024"/>
      <c r="B2024"/>
      <c r="C2024"/>
      <c r="D2024"/>
      <c r="E2024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</row>
    <row r="2025" spans="1:17">
      <c r="A2025"/>
      <c r="B2025"/>
      <c r="C2025"/>
      <c r="D2025"/>
      <c r="E2025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</row>
    <row r="2026" spans="1:17">
      <c r="A2026"/>
      <c r="B2026"/>
      <c r="C2026"/>
      <c r="D2026"/>
      <c r="E2026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</row>
    <row r="2027" spans="1:17">
      <c r="A2027"/>
      <c r="B2027"/>
      <c r="C2027"/>
      <c r="D2027"/>
      <c r="E2027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</row>
    <row r="2028" spans="1:17">
      <c r="A2028"/>
      <c r="B2028"/>
      <c r="C2028"/>
      <c r="D2028"/>
      <c r="E202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</row>
    <row r="2029" spans="1:17">
      <c r="A2029"/>
      <c r="B2029"/>
      <c r="C2029"/>
      <c r="D2029"/>
      <c r="E2029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</row>
    <row r="2030" spans="1:17">
      <c r="A2030"/>
      <c r="B2030"/>
      <c r="C2030"/>
      <c r="D2030"/>
      <c r="E2030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</row>
    <row r="2031" spans="1:17">
      <c r="A2031"/>
      <c r="B2031"/>
      <c r="C2031"/>
      <c r="D2031"/>
      <c r="E2031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</row>
    <row r="2032" spans="1:17">
      <c r="A2032"/>
      <c r="B2032"/>
      <c r="C2032"/>
      <c r="D2032"/>
      <c r="E2032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</row>
    <row r="2033" spans="1:17">
      <c r="A2033"/>
      <c r="B2033"/>
      <c r="C2033"/>
      <c r="D2033"/>
      <c r="E2033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  <c r="Q2033" s="58"/>
    </row>
    <row r="2034" spans="1:17">
      <c r="A2034"/>
      <c r="B2034"/>
      <c r="C2034"/>
      <c r="D2034"/>
      <c r="E2034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  <c r="Q2034" s="58"/>
    </row>
    <row r="2035" spans="1:17">
      <c r="A2035"/>
      <c r="B2035"/>
      <c r="C2035"/>
      <c r="D2035"/>
      <c r="E2035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</row>
    <row r="2036" spans="1:17">
      <c r="A2036"/>
      <c r="B2036"/>
      <c r="C2036"/>
      <c r="D2036"/>
      <c r="E2036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  <c r="Q2036" s="58"/>
    </row>
    <row r="2037" spans="1:17">
      <c r="A2037"/>
      <c r="B2037"/>
      <c r="C2037"/>
      <c r="D2037"/>
      <c r="E2037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  <c r="Q2037" s="58"/>
    </row>
    <row r="2038" spans="1:17">
      <c r="A2038"/>
      <c r="B2038"/>
      <c r="C2038"/>
      <c r="D2038"/>
      <c r="E203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  <c r="Q2038" s="58"/>
    </row>
    <row r="2039" spans="1:17">
      <c r="A2039"/>
      <c r="B2039"/>
      <c r="C2039"/>
      <c r="D2039"/>
      <c r="E2039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  <c r="Q2039" s="58"/>
    </row>
    <row r="2040" spans="1:17">
      <c r="A2040"/>
      <c r="B2040"/>
      <c r="C2040"/>
      <c r="D2040"/>
      <c r="E2040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  <c r="Q2040" s="58"/>
    </row>
    <row r="2041" spans="1:17">
      <c r="A2041"/>
      <c r="B2041"/>
      <c r="C2041"/>
      <c r="D2041"/>
      <c r="E2041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  <c r="Q2041" s="58"/>
    </row>
    <row r="2042" spans="1:17">
      <c r="A2042"/>
      <c r="B2042"/>
      <c r="C2042"/>
      <c r="D2042"/>
      <c r="E2042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  <c r="Q2042" s="58"/>
    </row>
    <row r="2043" spans="1:17">
      <c r="A2043"/>
      <c r="B2043"/>
      <c r="C2043"/>
      <c r="D2043"/>
      <c r="E2043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  <c r="Q2043" s="58"/>
    </row>
    <row r="2044" spans="1:17">
      <c r="A2044"/>
      <c r="B2044"/>
      <c r="C2044"/>
      <c r="D2044"/>
      <c r="E2044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  <c r="Q2044" s="58"/>
    </row>
    <row r="2045" spans="1:17">
      <c r="A2045"/>
      <c r="B2045"/>
      <c r="C2045"/>
      <c r="D2045"/>
      <c r="E2045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  <c r="Q2045" s="58"/>
    </row>
    <row r="2046" spans="1:17">
      <c r="A2046"/>
      <c r="B2046"/>
      <c r="C2046"/>
      <c r="D2046"/>
      <c r="E2046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  <c r="Q2046" s="58"/>
    </row>
    <row r="2047" spans="1:17">
      <c r="A2047"/>
      <c r="B2047"/>
      <c r="C2047"/>
      <c r="D2047"/>
      <c r="E2047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  <c r="Q2047" s="58"/>
    </row>
    <row r="2048" spans="1:17">
      <c r="A2048"/>
      <c r="B2048"/>
      <c r="C2048"/>
      <c r="D2048"/>
      <c r="E204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  <c r="Q2048" s="58"/>
    </row>
    <row r="2049" spans="1:17">
      <c r="A2049"/>
      <c r="B2049"/>
      <c r="C2049"/>
      <c r="D2049"/>
      <c r="E2049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  <c r="Q2049" s="58"/>
    </row>
    <row r="2050" spans="1:17">
      <c r="A2050"/>
      <c r="B2050"/>
      <c r="C2050"/>
      <c r="D2050"/>
      <c r="E2050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  <c r="Q2050" s="58"/>
    </row>
    <row r="2051" spans="1:17">
      <c r="A2051"/>
      <c r="B2051"/>
      <c r="C2051"/>
      <c r="D2051"/>
      <c r="E2051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  <c r="Q2051" s="58"/>
    </row>
    <row r="2052" spans="1:17">
      <c r="A2052"/>
      <c r="B2052"/>
      <c r="C2052"/>
      <c r="D2052"/>
      <c r="E2052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  <c r="Q2052" s="58"/>
    </row>
    <row r="2053" spans="1:17">
      <c r="A2053"/>
      <c r="B2053"/>
      <c r="C2053"/>
      <c r="D2053"/>
      <c r="E2053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  <c r="Q2053" s="58"/>
    </row>
    <row r="2054" spans="1:17">
      <c r="A2054"/>
      <c r="B2054"/>
      <c r="C2054"/>
      <c r="D2054"/>
      <c r="E2054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  <c r="Q2054" s="58"/>
    </row>
    <row r="2055" spans="1:17">
      <c r="A2055"/>
      <c r="B2055"/>
      <c r="C2055"/>
      <c r="D2055"/>
      <c r="E2055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  <c r="Q2055" s="58"/>
    </row>
    <row r="2056" spans="1:17">
      <c r="A2056"/>
      <c r="B2056"/>
      <c r="C2056"/>
      <c r="D2056"/>
      <c r="E2056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  <c r="Q2056" s="58"/>
    </row>
    <row r="2057" spans="1:17">
      <c r="A2057"/>
      <c r="B2057"/>
      <c r="C2057"/>
      <c r="D2057"/>
      <c r="E2057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  <c r="Q2057" s="58"/>
    </row>
    <row r="2058" spans="1:17">
      <c r="A2058"/>
      <c r="B2058"/>
      <c r="C2058"/>
      <c r="D2058"/>
      <c r="E20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  <c r="Q2058" s="58"/>
    </row>
    <row r="2059" spans="1:17">
      <c r="A2059"/>
      <c r="B2059"/>
      <c r="C2059"/>
      <c r="D2059"/>
      <c r="E2059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  <c r="Q2059" s="58"/>
    </row>
    <row r="2060" spans="1:17">
      <c r="A2060"/>
      <c r="B2060"/>
      <c r="C2060"/>
      <c r="D2060"/>
      <c r="E2060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  <c r="Q2060" s="58"/>
    </row>
    <row r="2061" spans="1:17">
      <c r="A2061"/>
      <c r="B2061"/>
      <c r="C2061"/>
      <c r="D2061"/>
      <c r="E2061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  <c r="Q2061" s="58"/>
    </row>
    <row r="2062" spans="1:17">
      <c r="A2062"/>
      <c r="B2062"/>
      <c r="C2062"/>
      <c r="D2062"/>
      <c r="E2062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  <c r="Q2062" s="58"/>
    </row>
    <row r="2063" spans="1:17">
      <c r="A2063"/>
      <c r="B2063"/>
      <c r="C2063"/>
      <c r="D2063"/>
      <c r="E2063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  <c r="Q2063" s="58"/>
    </row>
    <row r="2064" spans="1:17">
      <c r="A2064"/>
      <c r="B2064"/>
      <c r="C2064"/>
      <c r="D2064"/>
      <c r="E2064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  <c r="Q2064" s="58"/>
    </row>
    <row r="2065" spans="1:17">
      <c r="A2065"/>
      <c r="B2065"/>
      <c r="C2065"/>
      <c r="D2065"/>
      <c r="E2065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</row>
    <row r="2066" spans="1:17">
      <c r="A2066"/>
      <c r="B2066"/>
      <c r="C2066"/>
      <c r="D2066"/>
      <c r="E2066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  <c r="Q2066" s="58"/>
    </row>
    <row r="2067" spans="1:17">
      <c r="A2067"/>
      <c r="B2067"/>
      <c r="C2067"/>
      <c r="D2067"/>
      <c r="E2067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  <c r="Q2067" s="58"/>
    </row>
    <row r="2068" spans="1:17">
      <c r="A2068"/>
      <c r="B2068"/>
      <c r="C2068"/>
      <c r="D2068"/>
      <c r="E206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  <c r="Q2068" s="58"/>
    </row>
    <row r="2069" spans="1:17">
      <c r="A2069"/>
      <c r="B2069"/>
      <c r="C2069"/>
      <c r="D2069"/>
      <c r="E2069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  <c r="Q2069" s="58"/>
    </row>
    <row r="2070" spans="1:17">
      <c r="A2070"/>
      <c r="B2070"/>
      <c r="C2070"/>
      <c r="D2070"/>
      <c r="E2070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  <c r="Q2070" s="58"/>
    </row>
    <row r="2071" spans="1:17">
      <c r="A2071"/>
      <c r="B2071"/>
      <c r="C2071"/>
      <c r="D2071"/>
      <c r="E2071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  <c r="Q2071" s="58"/>
    </row>
    <row r="2072" spans="1:17">
      <c r="A2072"/>
      <c r="B2072"/>
      <c r="C2072"/>
      <c r="D2072"/>
      <c r="E2072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  <c r="Q2072" s="58"/>
    </row>
    <row r="2073" spans="1:17">
      <c r="A2073"/>
      <c r="B2073"/>
      <c r="C2073"/>
      <c r="D2073"/>
      <c r="E2073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  <c r="Q2073" s="58"/>
    </row>
    <row r="2074" spans="1:17">
      <c r="A2074"/>
      <c r="B2074"/>
      <c r="C2074"/>
      <c r="D2074"/>
      <c r="E2074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  <c r="Q2074" s="58"/>
    </row>
    <row r="2075" spans="1:17">
      <c r="A2075"/>
      <c r="B2075"/>
      <c r="C2075"/>
      <c r="D2075"/>
      <c r="E2075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  <c r="Q2075" s="58"/>
    </row>
    <row r="2076" spans="1:17">
      <c r="A2076"/>
      <c r="B2076"/>
      <c r="C2076"/>
      <c r="D2076"/>
      <c r="E2076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  <c r="Q2076" s="58"/>
    </row>
    <row r="2077" spans="1:17">
      <c r="A2077"/>
      <c r="B2077"/>
      <c r="C2077"/>
      <c r="D2077"/>
      <c r="E2077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  <c r="Q2077" s="58"/>
    </row>
    <row r="2078" spans="1:17">
      <c r="A2078"/>
      <c r="B2078"/>
      <c r="C2078"/>
      <c r="D2078"/>
      <c r="E207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  <c r="Q2078" s="58"/>
    </row>
    <row r="2079" spans="1:17">
      <c r="A2079"/>
      <c r="B2079"/>
      <c r="C2079"/>
      <c r="D2079"/>
      <c r="E2079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  <c r="Q2079" s="58"/>
    </row>
    <row r="2080" spans="1:17">
      <c r="A2080"/>
      <c r="B2080"/>
      <c r="C2080"/>
      <c r="D2080"/>
      <c r="E2080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  <c r="Q2080" s="58"/>
    </row>
    <row r="2081" spans="1:17">
      <c r="A2081"/>
      <c r="B2081"/>
      <c r="C2081"/>
      <c r="D2081"/>
      <c r="E2081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  <c r="Q2081" s="58"/>
    </row>
    <row r="2082" spans="1:17">
      <c r="A2082"/>
      <c r="B2082"/>
      <c r="C2082"/>
      <c r="D2082"/>
      <c r="E2082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  <c r="Q2082" s="58"/>
    </row>
    <row r="2083" spans="1:17">
      <c r="A2083"/>
      <c r="B2083"/>
      <c r="C2083"/>
      <c r="D2083"/>
      <c r="E2083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  <c r="Q2083" s="58"/>
    </row>
    <row r="2084" spans="1:17">
      <c r="A2084"/>
      <c r="B2084"/>
      <c r="C2084"/>
      <c r="D2084"/>
      <c r="E2084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  <c r="Q2084" s="58"/>
    </row>
    <row r="2085" spans="1:17">
      <c r="A2085"/>
      <c r="B2085"/>
      <c r="C2085"/>
      <c r="D2085"/>
      <c r="E2085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  <c r="Q2085" s="58"/>
    </row>
    <row r="2086" spans="1:17">
      <c r="A2086"/>
      <c r="B2086"/>
      <c r="C2086"/>
      <c r="D2086"/>
      <c r="E2086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  <c r="Q2086" s="58"/>
    </row>
    <row r="2087" spans="1:17">
      <c r="A2087"/>
      <c r="B2087"/>
      <c r="C2087"/>
      <c r="D2087"/>
      <c r="E2087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  <c r="Q2087" s="58"/>
    </row>
    <row r="2088" spans="1:17">
      <c r="A2088"/>
      <c r="B2088"/>
      <c r="C2088"/>
      <c r="D2088"/>
      <c r="E208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  <c r="Q2088" s="58"/>
    </row>
    <row r="2089" spans="1:17">
      <c r="A2089"/>
      <c r="B2089"/>
      <c r="C2089"/>
      <c r="D2089"/>
      <c r="E2089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  <c r="Q2089" s="58"/>
    </row>
    <row r="2090" spans="1:17">
      <c r="A2090"/>
      <c r="B2090"/>
      <c r="C2090"/>
      <c r="D2090"/>
      <c r="E2090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  <c r="Q2090" s="58"/>
    </row>
    <row r="2091" spans="1:17">
      <c r="A2091"/>
      <c r="B2091"/>
      <c r="C2091"/>
      <c r="D2091"/>
      <c r="E2091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  <c r="Q2091" s="58"/>
    </row>
    <row r="2092" spans="1:17">
      <c r="A2092"/>
      <c r="B2092"/>
      <c r="C2092"/>
      <c r="D2092"/>
      <c r="E2092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  <c r="Q2092" s="58"/>
    </row>
    <row r="2093" spans="1:17">
      <c r="A2093"/>
      <c r="B2093"/>
      <c r="C2093"/>
      <c r="D2093"/>
      <c r="E2093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  <c r="Q2093" s="58"/>
    </row>
    <row r="2094" spans="1:17">
      <c r="A2094"/>
      <c r="B2094"/>
      <c r="C2094"/>
      <c r="D2094"/>
      <c r="E2094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  <c r="Q2094" s="58"/>
    </row>
    <row r="2095" spans="1:17">
      <c r="A2095"/>
      <c r="B2095"/>
      <c r="C2095"/>
      <c r="D2095"/>
      <c r="E2095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  <c r="Q2095" s="58"/>
    </row>
    <row r="2096" spans="1:17">
      <c r="A2096"/>
      <c r="B2096"/>
      <c r="C2096"/>
      <c r="D2096"/>
      <c r="E2096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  <c r="Q2096" s="58"/>
    </row>
    <row r="2097" spans="1:17">
      <c r="A2097"/>
      <c r="B2097"/>
      <c r="C2097"/>
      <c r="D2097"/>
      <c r="E2097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  <c r="Q2097" s="58"/>
    </row>
    <row r="2098" spans="1:17">
      <c r="A2098"/>
      <c r="B2098"/>
      <c r="C2098"/>
      <c r="D2098"/>
      <c r="E209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  <c r="Q2098" s="58"/>
    </row>
    <row r="2099" spans="1:17">
      <c r="A2099"/>
      <c r="B2099"/>
      <c r="C2099"/>
      <c r="D2099"/>
      <c r="E2099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  <c r="Q2099" s="58"/>
    </row>
    <row r="2100" spans="1:17">
      <c r="A2100"/>
      <c r="B2100"/>
      <c r="C2100"/>
      <c r="D2100"/>
      <c r="E2100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  <c r="Q2100" s="58"/>
    </row>
    <row r="2101" spans="1:17">
      <c r="A2101"/>
      <c r="B2101"/>
      <c r="C2101"/>
      <c r="D2101"/>
      <c r="E2101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  <c r="Q2101" s="58"/>
    </row>
    <row r="2102" spans="1:17">
      <c r="A2102"/>
      <c r="B2102"/>
      <c r="C2102"/>
      <c r="D2102"/>
      <c r="E2102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  <c r="Q2102" s="58"/>
    </row>
    <row r="2103" spans="1:17">
      <c r="A2103"/>
      <c r="B2103"/>
      <c r="C2103"/>
      <c r="D2103"/>
      <c r="E2103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  <c r="Q2103" s="58"/>
    </row>
    <row r="2104" spans="1:17">
      <c r="A2104"/>
      <c r="B2104"/>
      <c r="C2104"/>
      <c r="D2104"/>
      <c r="E2104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</row>
    <row r="2105" spans="1:17">
      <c r="A2105"/>
      <c r="B2105"/>
      <c r="C2105"/>
      <c r="D2105"/>
      <c r="E2105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</row>
    <row r="2106" spans="1:17">
      <c r="A2106"/>
      <c r="B2106"/>
      <c r="C2106"/>
      <c r="D2106"/>
      <c r="E2106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</row>
    <row r="2107" spans="1:17">
      <c r="A2107"/>
      <c r="B2107"/>
      <c r="C2107"/>
      <c r="D2107"/>
      <c r="E2107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</row>
    <row r="2108" spans="1:17">
      <c r="A2108"/>
      <c r="B2108"/>
      <c r="C2108"/>
      <c r="D2108"/>
      <c r="E210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</row>
    <row r="2109" spans="1:17">
      <c r="A2109"/>
      <c r="B2109"/>
      <c r="C2109"/>
      <c r="D2109"/>
      <c r="E2109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</row>
    <row r="2110" spans="1:17">
      <c r="A2110"/>
      <c r="B2110"/>
      <c r="C2110"/>
      <c r="D2110"/>
      <c r="E2110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</row>
    <row r="2111" spans="1:17">
      <c r="A2111"/>
      <c r="B2111"/>
      <c r="C2111"/>
      <c r="D2111"/>
      <c r="E2111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</row>
    <row r="2112" spans="1:17">
      <c r="A2112"/>
      <c r="B2112"/>
      <c r="C2112"/>
      <c r="D2112"/>
      <c r="E2112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</row>
    <row r="2113" spans="1:17">
      <c r="A2113"/>
      <c r="B2113"/>
      <c r="C2113"/>
      <c r="D2113"/>
      <c r="E2113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</row>
    <row r="2114" spans="1:17">
      <c r="A2114"/>
      <c r="B2114"/>
      <c r="C2114"/>
      <c r="D2114"/>
      <c r="E2114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</row>
    <row r="2115" spans="1:17">
      <c r="A2115"/>
      <c r="B2115"/>
      <c r="C2115"/>
      <c r="D2115"/>
      <c r="E2115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</row>
    <row r="2116" spans="1:17">
      <c r="A2116"/>
      <c r="B2116"/>
      <c r="C2116"/>
      <c r="D2116"/>
      <c r="E2116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</row>
    <row r="2117" spans="1:17">
      <c r="A2117"/>
      <c r="B2117"/>
      <c r="C2117"/>
      <c r="D2117"/>
      <c r="E2117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</row>
    <row r="2118" spans="1:17">
      <c r="A2118"/>
      <c r="B2118"/>
      <c r="C2118"/>
      <c r="D2118"/>
      <c r="E211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</row>
    <row r="2119" spans="1:17">
      <c r="A2119"/>
      <c r="B2119"/>
      <c r="C2119"/>
      <c r="D2119"/>
      <c r="E2119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</row>
    <row r="2120" spans="1:17">
      <c r="A2120"/>
      <c r="B2120"/>
      <c r="C2120"/>
      <c r="D2120"/>
      <c r="E2120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</row>
    <row r="2121" spans="1:17">
      <c r="A2121"/>
      <c r="B2121"/>
      <c r="C2121"/>
      <c r="D2121"/>
      <c r="E2121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</row>
    <row r="2122" spans="1:17">
      <c r="A2122"/>
      <c r="B2122"/>
      <c r="C2122"/>
      <c r="D2122"/>
      <c r="E2122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</row>
    <row r="2123" spans="1:17">
      <c r="A2123"/>
      <c r="B2123"/>
      <c r="C2123"/>
      <c r="D2123"/>
      <c r="E2123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</row>
    <row r="2124" spans="1:17">
      <c r="A2124"/>
      <c r="B2124"/>
      <c r="C2124"/>
      <c r="D2124"/>
      <c r="E2124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</row>
    <row r="2125" spans="1:17">
      <c r="A2125"/>
      <c r="B2125"/>
      <c r="C2125"/>
      <c r="D2125"/>
      <c r="E2125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</row>
    <row r="2126" spans="1:17">
      <c r="A2126"/>
      <c r="B2126"/>
      <c r="C2126"/>
      <c r="D2126"/>
      <c r="E2126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</row>
    <row r="2127" spans="1:17">
      <c r="A2127"/>
      <c r="B2127"/>
      <c r="C2127"/>
      <c r="D2127"/>
      <c r="E2127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</row>
    <row r="2128" spans="1:17">
      <c r="A2128"/>
      <c r="B2128"/>
      <c r="C2128"/>
      <c r="D2128"/>
      <c r="E212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</row>
    <row r="2129" spans="1:17">
      <c r="A2129"/>
      <c r="B2129"/>
      <c r="C2129"/>
      <c r="D2129"/>
      <c r="E2129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</row>
    <row r="2130" spans="1:17">
      <c r="A2130"/>
      <c r="B2130"/>
      <c r="C2130"/>
      <c r="D2130"/>
      <c r="E2130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</row>
    <row r="2131" spans="1:17">
      <c r="A2131"/>
      <c r="B2131"/>
      <c r="C2131"/>
      <c r="D2131"/>
      <c r="E2131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  <c r="Q2131" s="58"/>
    </row>
    <row r="2132" spans="1:17">
      <c r="A2132"/>
      <c r="B2132"/>
      <c r="C2132"/>
      <c r="D2132"/>
      <c r="E2132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  <c r="Q2132" s="58"/>
    </row>
    <row r="2133" spans="1:17">
      <c r="A2133"/>
      <c r="B2133"/>
      <c r="C2133"/>
      <c r="D2133"/>
      <c r="E2133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  <c r="Q2133" s="58"/>
    </row>
    <row r="2134" spans="1:17">
      <c r="A2134"/>
      <c r="B2134"/>
      <c r="C2134"/>
      <c r="D2134"/>
      <c r="E2134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  <c r="Q2134" s="58"/>
    </row>
    <row r="2135" spans="1:17">
      <c r="A2135"/>
      <c r="B2135"/>
      <c r="C2135"/>
      <c r="D2135"/>
      <c r="E2135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  <c r="Q2135" s="58"/>
    </row>
    <row r="2136" spans="1:17">
      <c r="A2136"/>
      <c r="B2136"/>
      <c r="C2136"/>
      <c r="D2136"/>
      <c r="E2136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  <c r="Q2136" s="58"/>
    </row>
    <row r="2137" spans="1:17">
      <c r="A2137"/>
      <c r="B2137"/>
      <c r="C2137"/>
      <c r="D2137"/>
      <c r="E2137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  <c r="Q2137" s="58"/>
    </row>
    <row r="2138" spans="1:17">
      <c r="A2138"/>
      <c r="B2138"/>
      <c r="C2138"/>
      <c r="D2138"/>
      <c r="E213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  <c r="Q2138" s="58"/>
    </row>
    <row r="2139" spans="1:17">
      <c r="A2139"/>
      <c r="B2139"/>
      <c r="C2139"/>
      <c r="D2139"/>
      <c r="E2139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  <c r="Q2139" s="58"/>
    </row>
    <row r="2140" spans="1:17">
      <c r="A2140"/>
      <c r="B2140"/>
      <c r="C2140"/>
      <c r="D2140"/>
      <c r="E2140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  <c r="Q2140" s="58"/>
    </row>
    <row r="2141" spans="1:17">
      <c r="A2141"/>
      <c r="B2141"/>
      <c r="C2141"/>
      <c r="D2141"/>
      <c r="E2141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  <c r="Q2141" s="58"/>
    </row>
    <row r="2142" spans="1:17">
      <c r="A2142"/>
      <c r="B2142"/>
      <c r="C2142"/>
      <c r="D2142"/>
      <c r="E2142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  <c r="Q2142" s="58"/>
    </row>
    <row r="2143" spans="1:17">
      <c r="A2143"/>
      <c r="B2143"/>
      <c r="C2143"/>
      <c r="D2143"/>
      <c r="E2143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  <c r="Q2143" s="58"/>
    </row>
    <row r="2144" spans="1:17">
      <c r="A2144"/>
      <c r="B2144"/>
      <c r="C2144"/>
      <c r="D2144"/>
      <c r="E2144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  <c r="Q2144" s="58"/>
    </row>
    <row r="2145" spans="1:17">
      <c r="A2145"/>
      <c r="B2145"/>
      <c r="C2145"/>
      <c r="D2145"/>
      <c r="E2145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  <c r="Q2145" s="58"/>
    </row>
    <row r="2146" spans="1:17">
      <c r="A2146"/>
      <c r="B2146"/>
      <c r="C2146"/>
      <c r="D2146"/>
      <c r="E2146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  <c r="Q2146" s="58"/>
    </row>
    <row r="2147" spans="1:17">
      <c r="A2147"/>
      <c r="B2147"/>
      <c r="C2147"/>
      <c r="D2147"/>
      <c r="E2147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  <c r="Q2147" s="58"/>
    </row>
    <row r="2148" spans="1:17">
      <c r="A2148"/>
      <c r="B2148"/>
      <c r="C2148"/>
      <c r="D2148"/>
      <c r="E214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  <c r="Q2148" s="58"/>
    </row>
    <row r="2149" spans="1:17">
      <c r="A2149"/>
      <c r="B2149"/>
      <c r="C2149"/>
      <c r="D2149"/>
      <c r="E2149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  <c r="Q2149" s="58"/>
    </row>
    <row r="2150" spans="1:17">
      <c r="A2150"/>
      <c r="B2150"/>
      <c r="C2150"/>
      <c r="D2150"/>
      <c r="E2150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  <c r="Q2150" s="58"/>
    </row>
    <row r="2151" spans="1:17">
      <c r="A2151"/>
      <c r="B2151"/>
      <c r="C2151"/>
      <c r="D2151"/>
      <c r="E2151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  <c r="Q2151" s="58"/>
    </row>
    <row r="2152" spans="1:17">
      <c r="A2152"/>
      <c r="B2152"/>
      <c r="C2152"/>
      <c r="D2152"/>
      <c r="E2152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  <c r="Q2152" s="58"/>
    </row>
    <row r="2153" spans="1:17">
      <c r="A2153"/>
      <c r="B2153"/>
      <c r="C2153"/>
      <c r="D2153"/>
      <c r="E2153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  <c r="Q2153" s="58"/>
    </row>
    <row r="2154" spans="1:17">
      <c r="A2154"/>
      <c r="B2154"/>
      <c r="C2154"/>
      <c r="D2154"/>
      <c r="E2154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  <c r="Q2154" s="58"/>
    </row>
    <row r="2155" spans="1:17">
      <c r="A2155"/>
      <c r="B2155"/>
      <c r="C2155"/>
      <c r="D2155"/>
      <c r="E2155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  <c r="Q2155" s="58"/>
    </row>
    <row r="2156" spans="1:17">
      <c r="A2156"/>
      <c r="B2156"/>
      <c r="C2156"/>
      <c r="D2156"/>
      <c r="E2156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  <c r="Q2156" s="58"/>
    </row>
    <row r="2157" spans="1:17">
      <c r="A2157"/>
      <c r="B2157"/>
      <c r="C2157"/>
      <c r="D2157"/>
      <c r="E2157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  <c r="Q2157" s="58"/>
    </row>
    <row r="2158" spans="1:17">
      <c r="A2158"/>
      <c r="B2158"/>
      <c r="C2158"/>
      <c r="D2158"/>
      <c r="E21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  <c r="Q2158" s="58"/>
    </row>
    <row r="2159" spans="1:17">
      <c r="A2159"/>
      <c r="B2159"/>
      <c r="C2159"/>
      <c r="D2159"/>
      <c r="E2159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  <c r="Q2159" s="58"/>
    </row>
    <row r="2160" spans="1:17">
      <c r="A2160"/>
      <c r="B2160"/>
      <c r="C2160"/>
      <c r="D2160"/>
      <c r="E2160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  <c r="Q2160" s="58"/>
    </row>
    <row r="2161" spans="1:17">
      <c r="A2161"/>
      <c r="B2161"/>
      <c r="C2161"/>
      <c r="D2161"/>
      <c r="E2161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  <c r="Q2161" s="58"/>
    </row>
    <row r="2162" spans="1:17">
      <c r="A2162"/>
      <c r="B2162"/>
      <c r="C2162"/>
      <c r="D2162"/>
      <c r="E2162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  <c r="Q2162" s="58"/>
    </row>
    <row r="2163" spans="1:17">
      <c r="A2163"/>
      <c r="B2163"/>
      <c r="C2163"/>
      <c r="D2163"/>
      <c r="E2163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</row>
    <row r="2164" spans="1:17">
      <c r="A2164"/>
      <c r="B2164"/>
      <c r="C2164"/>
      <c r="D2164"/>
      <c r="E2164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  <c r="Q2164" s="58"/>
    </row>
    <row r="2165" spans="1:17">
      <c r="A2165"/>
      <c r="B2165"/>
      <c r="C2165"/>
      <c r="D2165"/>
      <c r="E2165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  <c r="Q2165" s="58"/>
    </row>
    <row r="2166" spans="1:17">
      <c r="A2166"/>
      <c r="B2166"/>
      <c r="C2166"/>
      <c r="D2166"/>
      <c r="E2166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  <c r="Q2166" s="58"/>
    </row>
    <row r="2167" spans="1:17">
      <c r="A2167"/>
      <c r="B2167"/>
      <c r="C2167"/>
      <c r="D2167"/>
      <c r="E2167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  <c r="Q2167" s="58"/>
    </row>
    <row r="2168" spans="1:17">
      <c r="A2168"/>
      <c r="B2168"/>
      <c r="C2168"/>
      <c r="D2168"/>
      <c r="E216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  <c r="Q2168" s="58"/>
    </row>
    <row r="2169" spans="1:17">
      <c r="A2169"/>
      <c r="B2169"/>
      <c r="C2169"/>
      <c r="D2169"/>
      <c r="E2169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  <c r="Q2169" s="58"/>
    </row>
    <row r="2170" spans="1:17">
      <c r="A2170"/>
      <c r="B2170"/>
      <c r="C2170"/>
      <c r="D2170"/>
      <c r="E2170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  <c r="Q2170" s="58"/>
    </row>
    <row r="2171" spans="1:17">
      <c r="A2171"/>
      <c r="B2171"/>
      <c r="C2171"/>
      <c r="D2171"/>
      <c r="E2171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  <c r="Q2171" s="58"/>
    </row>
    <row r="2172" spans="1:17">
      <c r="A2172"/>
      <c r="B2172"/>
      <c r="C2172"/>
      <c r="D2172"/>
      <c r="E2172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  <c r="Q2172" s="58"/>
    </row>
    <row r="2173" spans="1:17">
      <c r="A2173"/>
      <c r="B2173"/>
      <c r="C2173"/>
      <c r="D2173"/>
      <c r="E2173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  <c r="Q2173" s="58"/>
    </row>
    <row r="2174" spans="1:17">
      <c r="A2174"/>
      <c r="B2174"/>
      <c r="C2174"/>
      <c r="D2174"/>
      <c r="E2174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  <c r="Q2174" s="58"/>
    </row>
    <row r="2175" spans="1:17">
      <c r="A2175"/>
      <c r="B2175"/>
      <c r="C2175"/>
      <c r="D2175"/>
      <c r="E2175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  <c r="Q2175" s="58"/>
    </row>
    <row r="2176" spans="1:17">
      <c r="A2176"/>
      <c r="B2176"/>
      <c r="C2176"/>
      <c r="D2176"/>
      <c r="E2176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  <c r="Q2176" s="58"/>
    </row>
    <row r="2177" spans="1:17">
      <c r="A2177"/>
      <c r="B2177"/>
      <c r="C2177"/>
      <c r="D2177"/>
      <c r="E2177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  <c r="Q2177" s="58"/>
    </row>
    <row r="2178" spans="1:17">
      <c r="A2178"/>
      <c r="B2178"/>
      <c r="C2178"/>
      <c r="D2178"/>
      <c r="E217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  <c r="Q2178" s="58"/>
    </row>
    <row r="2179" spans="1:17">
      <c r="A2179"/>
      <c r="B2179"/>
      <c r="C2179"/>
      <c r="D2179"/>
      <c r="E2179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  <c r="Q2179" s="58"/>
    </row>
    <row r="2180" spans="1:17">
      <c r="A2180"/>
      <c r="B2180"/>
      <c r="C2180"/>
      <c r="D2180"/>
      <c r="E2180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  <c r="Q2180" s="58"/>
    </row>
    <row r="2181" spans="1:17">
      <c r="A2181"/>
      <c r="B2181"/>
      <c r="C2181"/>
      <c r="D2181"/>
      <c r="E2181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  <c r="Q2181" s="58"/>
    </row>
    <row r="2182" spans="1:17">
      <c r="A2182"/>
      <c r="B2182"/>
      <c r="C2182"/>
      <c r="D2182"/>
      <c r="E2182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</row>
    <row r="2183" spans="1:17">
      <c r="A2183"/>
      <c r="B2183"/>
      <c r="C2183"/>
      <c r="D2183"/>
      <c r="E2183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  <c r="Q2183" s="58"/>
    </row>
    <row r="2184" spans="1:17">
      <c r="A2184"/>
      <c r="B2184"/>
      <c r="C2184"/>
      <c r="D2184"/>
      <c r="E2184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  <c r="Q2184" s="58"/>
    </row>
    <row r="2185" spans="1:17">
      <c r="A2185"/>
      <c r="B2185"/>
      <c r="C2185"/>
      <c r="D2185"/>
      <c r="E2185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  <c r="Q2185" s="58"/>
    </row>
    <row r="2186" spans="1:17">
      <c r="A2186"/>
      <c r="B2186"/>
      <c r="C2186"/>
      <c r="D2186"/>
      <c r="E2186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  <c r="Q2186" s="58"/>
    </row>
    <row r="2187" spans="1:17">
      <c r="A2187"/>
      <c r="B2187"/>
      <c r="C2187"/>
      <c r="D2187"/>
      <c r="E2187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  <c r="Q2187" s="58"/>
    </row>
    <row r="2188" spans="1:17">
      <c r="A2188"/>
      <c r="B2188"/>
      <c r="C2188"/>
      <c r="D2188"/>
      <c r="E218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  <c r="Q2188" s="58"/>
    </row>
    <row r="2189" spans="1:17">
      <c r="A2189"/>
      <c r="B2189"/>
      <c r="C2189"/>
      <c r="D2189"/>
      <c r="E2189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</row>
    <row r="2190" spans="1:17">
      <c r="A2190"/>
      <c r="B2190"/>
      <c r="C2190"/>
      <c r="D2190"/>
      <c r="E2190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</row>
    <row r="2191" spans="1:17">
      <c r="A2191"/>
      <c r="B2191"/>
      <c r="C2191"/>
      <c r="D2191"/>
      <c r="E2191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</row>
    <row r="2192" spans="1:17">
      <c r="A2192"/>
      <c r="B2192"/>
      <c r="C2192"/>
      <c r="D2192"/>
      <c r="E2192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</row>
    <row r="2193" spans="1:17">
      <c r="A2193"/>
      <c r="B2193"/>
      <c r="C2193"/>
      <c r="D2193"/>
      <c r="E2193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</row>
    <row r="2194" spans="1:17">
      <c r="A2194"/>
      <c r="B2194"/>
      <c r="C2194"/>
      <c r="D2194"/>
      <c r="E2194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</row>
    <row r="2195" spans="1:17">
      <c r="A2195"/>
      <c r="B2195"/>
      <c r="C2195"/>
      <c r="D2195"/>
      <c r="E2195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</row>
    <row r="2196" spans="1:17">
      <c r="A2196"/>
      <c r="B2196"/>
      <c r="C2196"/>
      <c r="D2196"/>
      <c r="E2196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</row>
    <row r="2197" spans="1:17">
      <c r="A2197"/>
      <c r="B2197"/>
      <c r="C2197"/>
      <c r="D2197"/>
      <c r="E2197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</row>
    <row r="2198" spans="1:17">
      <c r="A2198"/>
      <c r="B2198"/>
      <c r="C2198"/>
      <c r="D2198"/>
      <c r="E219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</row>
    <row r="2199" spans="1:17">
      <c r="A2199"/>
      <c r="B2199"/>
      <c r="C2199"/>
      <c r="D2199"/>
      <c r="E2199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</row>
    <row r="2200" spans="1:17">
      <c r="A2200"/>
      <c r="B2200"/>
      <c r="C2200"/>
      <c r="D2200"/>
      <c r="E2200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</row>
    <row r="2201" spans="1:17">
      <c r="A2201"/>
      <c r="B2201"/>
      <c r="C2201"/>
      <c r="D2201"/>
      <c r="E2201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</row>
    <row r="2202" spans="1:17">
      <c r="A2202"/>
      <c r="B2202"/>
      <c r="C2202"/>
      <c r="D2202"/>
      <c r="E2202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</row>
    <row r="2203" spans="1:17">
      <c r="A2203"/>
      <c r="B2203"/>
      <c r="C2203"/>
      <c r="D2203"/>
      <c r="E2203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</row>
    <row r="2204" spans="1:17">
      <c r="A2204"/>
      <c r="B2204"/>
      <c r="C2204"/>
      <c r="D2204"/>
      <c r="E2204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</row>
    <row r="2205" spans="1:17">
      <c r="A2205"/>
      <c r="B2205"/>
      <c r="C2205"/>
      <c r="D2205"/>
      <c r="E2205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</row>
    <row r="2206" spans="1:17">
      <c r="A2206"/>
      <c r="B2206"/>
      <c r="C2206"/>
      <c r="D2206"/>
      <c r="E2206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</row>
    <row r="2207" spans="1:17">
      <c r="A2207"/>
      <c r="B2207"/>
      <c r="C2207"/>
      <c r="D2207"/>
      <c r="E2207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</row>
    <row r="2208" spans="1:17">
      <c r="A2208"/>
      <c r="B2208"/>
      <c r="C2208"/>
      <c r="D2208"/>
      <c r="E220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</row>
    <row r="2209" spans="1:17">
      <c r="A2209"/>
      <c r="B2209"/>
      <c r="C2209"/>
      <c r="D2209"/>
      <c r="E2209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</row>
    <row r="2210" spans="1:17">
      <c r="A2210"/>
      <c r="B2210"/>
      <c r="C2210"/>
      <c r="D2210"/>
      <c r="E2210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</row>
    <row r="2211" spans="1:17">
      <c r="A2211"/>
      <c r="B2211"/>
      <c r="C2211"/>
      <c r="D2211"/>
      <c r="E2211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</row>
    <row r="2212" spans="1:17">
      <c r="A2212"/>
      <c r="B2212"/>
      <c r="C2212"/>
      <c r="D2212"/>
      <c r="E2212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</row>
    <row r="2213" spans="1:17">
      <c r="A2213"/>
      <c r="B2213"/>
      <c r="C2213"/>
      <c r="D2213"/>
      <c r="E2213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</row>
    <row r="2214" spans="1:17">
      <c r="A2214"/>
      <c r="B2214"/>
      <c r="C2214"/>
      <c r="D2214"/>
      <c r="E2214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</row>
    <row r="2215" spans="1:17">
      <c r="A2215"/>
      <c r="B2215"/>
      <c r="C2215"/>
      <c r="D2215"/>
      <c r="E2215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</row>
    <row r="2216" spans="1:17">
      <c r="A2216"/>
      <c r="B2216"/>
      <c r="C2216"/>
      <c r="D2216"/>
      <c r="E2216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</row>
    <row r="2217" spans="1:17">
      <c r="A2217"/>
      <c r="B2217"/>
      <c r="C2217"/>
      <c r="D2217"/>
      <c r="E2217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</row>
    <row r="2218" spans="1:17">
      <c r="A2218"/>
      <c r="B2218"/>
      <c r="C2218"/>
      <c r="D2218"/>
      <c r="E221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</row>
    <row r="2219" spans="1:17">
      <c r="A2219"/>
      <c r="B2219"/>
      <c r="C2219"/>
      <c r="D2219"/>
      <c r="E2219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</row>
    <row r="2220" spans="1:17">
      <c r="A2220"/>
      <c r="B2220"/>
      <c r="C2220"/>
      <c r="D2220"/>
      <c r="E2220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</row>
    <row r="2221" spans="1:17">
      <c r="A2221"/>
      <c r="B2221"/>
      <c r="C2221"/>
      <c r="D2221"/>
      <c r="E2221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</row>
    <row r="2222" spans="1:17">
      <c r="A2222"/>
      <c r="B2222"/>
      <c r="C2222"/>
      <c r="D2222"/>
      <c r="E2222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</row>
    <row r="2223" spans="1:17">
      <c r="A2223"/>
      <c r="B2223"/>
      <c r="C2223"/>
      <c r="D2223"/>
      <c r="E2223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</row>
    <row r="2224" spans="1:17">
      <c r="A2224"/>
      <c r="B2224"/>
      <c r="C2224"/>
      <c r="D2224"/>
      <c r="E2224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</row>
    <row r="2225" spans="1:17">
      <c r="A2225"/>
      <c r="B2225"/>
      <c r="C2225"/>
      <c r="D2225"/>
      <c r="E2225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</row>
    <row r="2226" spans="1:17">
      <c r="A2226"/>
      <c r="B2226"/>
      <c r="C2226"/>
      <c r="D2226"/>
      <c r="E2226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</row>
    <row r="2227" spans="1:17">
      <c r="A2227"/>
      <c r="B2227"/>
      <c r="C2227"/>
      <c r="D2227"/>
      <c r="E2227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</row>
    <row r="2228" spans="1:17">
      <c r="A2228"/>
      <c r="B2228"/>
      <c r="C2228"/>
      <c r="D2228"/>
      <c r="E222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</row>
    <row r="2229" spans="1:17">
      <c r="A2229"/>
      <c r="B2229"/>
      <c r="C2229"/>
      <c r="D2229"/>
      <c r="E2229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</row>
    <row r="2230" spans="1:17">
      <c r="A2230"/>
      <c r="B2230"/>
      <c r="C2230"/>
      <c r="D2230"/>
      <c r="E2230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</row>
    <row r="2231" spans="1:17">
      <c r="A2231"/>
      <c r="B2231"/>
      <c r="C2231"/>
      <c r="D2231"/>
      <c r="E2231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</row>
    <row r="2232" spans="1:17">
      <c r="A2232"/>
      <c r="B2232"/>
      <c r="C2232"/>
      <c r="D2232"/>
      <c r="E2232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</row>
    <row r="2233" spans="1:17">
      <c r="A2233"/>
      <c r="B2233"/>
      <c r="C2233"/>
      <c r="D2233"/>
      <c r="E2233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</row>
    <row r="2234" spans="1:17">
      <c r="A2234"/>
      <c r="B2234"/>
      <c r="C2234"/>
      <c r="D2234"/>
      <c r="E2234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</row>
    <row r="2235" spans="1:17">
      <c r="A2235"/>
      <c r="B2235"/>
      <c r="C2235"/>
      <c r="D2235"/>
      <c r="E2235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</row>
    <row r="2236" spans="1:17">
      <c r="A2236"/>
      <c r="B2236"/>
      <c r="C2236"/>
      <c r="D2236"/>
      <c r="E2236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</row>
    <row r="2237" spans="1:17">
      <c r="A2237"/>
      <c r="B2237"/>
      <c r="C2237"/>
      <c r="D2237"/>
      <c r="E2237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</row>
    <row r="2238" spans="1:17">
      <c r="A2238"/>
      <c r="B2238"/>
      <c r="C2238"/>
      <c r="D2238"/>
      <c r="E223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</row>
    <row r="2239" spans="1:17">
      <c r="A2239"/>
      <c r="B2239"/>
      <c r="C2239"/>
      <c r="D2239"/>
      <c r="E2239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</row>
    <row r="2240" spans="1:17">
      <c r="A2240"/>
      <c r="B2240"/>
      <c r="C2240"/>
      <c r="D2240"/>
      <c r="E2240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</row>
    <row r="2241" spans="1:17">
      <c r="A2241"/>
      <c r="B2241"/>
      <c r="C2241"/>
      <c r="D2241"/>
      <c r="E2241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</row>
    <row r="2242" spans="1:17">
      <c r="A2242"/>
      <c r="B2242"/>
      <c r="C2242"/>
      <c r="D2242"/>
      <c r="E2242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</row>
    <row r="2243" spans="1:17">
      <c r="A2243"/>
      <c r="B2243"/>
      <c r="C2243"/>
      <c r="D2243"/>
      <c r="E2243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</row>
    <row r="2244" spans="1:17">
      <c r="A2244"/>
      <c r="B2244"/>
      <c r="C2244"/>
      <c r="D2244"/>
      <c r="E2244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</row>
    <row r="2245" spans="1:17">
      <c r="A2245"/>
      <c r="B2245"/>
      <c r="C2245"/>
      <c r="D2245"/>
      <c r="E2245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</row>
    <row r="2246" spans="1:17">
      <c r="A2246"/>
      <c r="B2246"/>
      <c r="C2246"/>
      <c r="D2246"/>
      <c r="E2246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</row>
    <row r="2247" spans="1:17">
      <c r="A2247"/>
      <c r="B2247"/>
      <c r="C2247"/>
      <c r="D2247"/>
      <c r="E2247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</row>
    <row r="2248" spans="1:17">
      <c r="A2248"/>
      <c r="B2248"/>
      <c r="C2248"/>
      <c r="D2248"/>
      <c r="E224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</row>
    <row r="2249" spans="1:17">
      <c r="A2249"/>
      <c r="B2249"/>
      <c r="C2249"/>
      <c r="D2249"/>
      <c r="E2249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</row>
    <row r="2250" spans="1:17">
      <c r="A2250"/>
      <c r="B2250"/>
      <c r="C2250"/>
      <c r="D2250"/>
      <c r="E2250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</row>
    <row r="2251" spans="1:17">
      <c r="A2251"/>
      <c r="B2251"/>
      <c r="C2251"/>
      <c r="D2251"/>
      <c r="E2251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</row>
    <row r="2252" spans="1:17">
      <c r="A2252"/>
      <c r="B2252"/>
      <c r="C2252"/>
      <c r="D2252"/>
      <c r="E2252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</row>
    <row r="2253" spans="1:17">
      <c r="A2253"/>
      <c r="B2253"/>
      <c r="C2253"/>
      <c r="D2253"/>
      <c r="E2253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</row>
    <row r="2254" spans="1:17">
      <c r="A2254"/>
      <c r="B2254"/>
      <c r="C2254"/>
      <c r="D2254"/>
      <c r="E2254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</row>
    <row r="2255" spans="1:17">
      <c r="A2255"/>
      <c r="B2255"/>
      <c r="C2255"/>
      <c r="D2255"/>
      <c r="E2255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</row>
    <row r="2256" spans="1:17">
      <c r="A2256"/>
      <c r="B2256"/>
      <c r="C2256"/>
      <c r="D2256"/>
      <c r="E2256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</row>
    <row r="2257" spans="1:17">
      <c r="A2257"/>
      <c r="B2257"/>
      <c r="C2257"/>
      <c r="D2257"/>
      <c r="E2257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</row>
    <row r="2258" spans="1:17">
      <c r="A2258"/>
      <c r="B2258"/>
      <c r="C2258"/>
      <c r="D2258"/>
      <c r="E22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</row>
    <row r="2259" spans="1:17">
      <c r="A2259"/>
      <c r="B2259"/>
      <c r="C2259"/>
      <c r="D2259"/>
      <c r="E2259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</row>
    <row r="2260" spans="1:17">
      <c r="A2260"/>
      <c r="B2260"/>
      <c r="C2260"/>
      <c r="D2260"/>
      <c r="E2260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</row>
    <row r="2261" spans="1:17">
      <c r="A2261"/>
      <c r="B2261"/>
      <c r="C2261"/>
      <c r="D2261"/>
      <c r="E2261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</row>
    <row r="2262" spans="1:17">
      <c r="A2262"/>
      <c r="B2262"/>
      <c r="C2262"/>
      <c r="D2262"/>
      <c r="E2262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</row>
    <row r="2263" spans="1:17">
      <c r="A2263"/>
      <c r="B2263"/>
      <c r="C2263"/>
      <c r="D2263"/>
      <c r="E2263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</row>
    <row r="2264" spans="1:17">
      <c r="A2264"/>
      <c r="B2264"/>
      <c r="C2264"/>
      <c r="D2264"/>
      <c r="E2264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</row>
    <row r="2265" spans="1:17">
      <c r="A2265"/>
      <c r="B2265"/>
      <c r="C2265"/>
      <c r="D2265"/>
      <c r="E2265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</row>
    <row r="2266" spans="1:17">
      <c r="A2266"/>
      <c r="B2266"/>
      <c r="C2266"/>
      <c r="D2266"/>
      <c r="E2266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</row>
    <row r="2267" spans="1:17">
      <c r="A2267"/>
      <c r="B2267"/>
      <c r="C2267"/>
      <c r="D2267"/>
      <c r="E2267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</row>
    <row r="2268" spans="1:17">
      <c r="A2268"/>
      <c r="B2268"/>
      <c r="C2268"/>
      <c r="D2268"/>
      <c r="E226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</row>
    <row r="2269" spans="1:17">
      <c r="A2269"/>
      <c r="B2269"/>
      <c r="C2269"/>
      <c r="D2269"/>
      <c r="E2269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</row>
    <row r="2270" spans="1:17">
      <c r="A2270"/>
      <c r="B2270"/>
      <c r="C2270"/>
      <c r="D2270"/>
      <c r="E2270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</row>
    <row r="2271" spans="1:17">
      <c r="A2271"/>
      <c r="B2271"/>
      <c r="C2271"/>
      <c r="D2271"/>
      <c r="E2271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</row>
    <row r="2272" spans="1:17">
      <c r="A2272"/>
      <c r="B2272"/>
      <c r="C2272"/>
      <c r="D2272"/>
      <c r="E2272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</row>
    <row r="2273" spans="1:17">
      <c r="A2273"/>
      <c r="B2273"/>
      <c r="C2273"/>
      <c r="D2273"/>
      <c r="E2273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</row>
    <row r="2274" spans="1:17">
      <c r="A2274"/>
      <c r="B2274"/>
      <c r="C2274"/>
      <c r="D2274"/>
      <c r="E2274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</row>
    <row r="2275" spans="1:17">
      <c r="A2275"/>
      <c r="B2275"/>
      <c r="C2275"/>
      <c r="D2275"/>
      <c r="E2275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</row>
    <row r="2276" spans="1:17">
      <c r="A2276"/>
      <c r="B2276"/>
      <c r="C2276"/>
      <c r="D2276"/>
      <c r="E2276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</row>
    <row r="2277" spans="1:17">
      <c r="A2277"/>
      <c r="B2277"/>
      <c r="C2277"/>
      <c r="D2277"/>
      <c r="E2277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</row>
    <row r="2278" spans="1:17">
      <c r="A2278"/>
      <c r="B2278"/>
      <c r="C2278"/>
      <c r="D2278"/>
      <c r="E227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</row>
    <row r="2279" spans="1:17">
      <c r="A2279"/>
      <c r="B2279"/>
      <c r="C2279"/>
      <c r="D2279"/>
      <c r="E2279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</row>
    <row r="2280" spans="1:17">
      <c r="A2280"/>
      <c r="B2280"/>
      <c r="C2280"/>
      <c r="D2280"/>
      <c r="E2280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</row>
    <row r="2281" spans="1:17">
      <c r="A2281"/>
      <c r="B2281"/>
      <c r="C2281"/>
      <c r="D2281"/>
      <c r="E2281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</row>
    <row r="2282" spans="1:17">
      <c r="A2282"/>
      <c r="B2282"/>
      <c r="C2282"/>
      <c r="D2282"/>
      <c r="E2282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</row>
    <row r="2283" spans="1:17">
      <c r="A2283"/>
      <c r="B2283"/>
      <c r="C2283"/>
      <c r="D2283"/>
      <c r="E2283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</row>
    <row r="2284" spans="1:17">
      <c r="A2284"/>
      <c r="B2284"/>
      <c r="C2284"/>
      <c r="D2284"/>
      <c r="E2284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</row>
    <row r="2285" spans="1:17">
      <c r="A2285"/>
      <c r="B2285"/>
      <c r="C2285"/>
      <c r="D2285"/>
      <c r="E2285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</row>
    <row r="2286" spans="1:17">
      <c r="A2286"/>
      <c r="B2286"/>
      <c r="C2286"/>
      <c r="D2286"/>
      <c r="E2286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</row>
    <row r="2287" spans="1:17">
      <c r="A2287"/>
      <c r="B2287"/>
      <c r="C2287"/>
      <c r="D2287"/>
      <c r="E2287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</row>
    <row r="2288" spans="1:17">
      <c r="A2288"/>
      <c r="B2288"/>
      <c r="C2288"/>
      <c r="D2288"/>
      <c r="E228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</row>
    <row r="2289" spans="1:17">
      <c r="A2289"/>
      <c r="B2289"/>
      <c r="C2289"/>
      <c r="D2289"/>
      <c r="E2289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</row>
    <row r="2290" spans="1:17">
      <c r="A2290"/>
      <c r="B2290"/>
      <c r="C2290"/>
      <c r="D2290"/>
      <c r="E2290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</row>
    <row r="2291" spans="1:17">
      <c r="A2291"/>
      <c r="B2291"/>
      <c r="C2291"/>
      <c r="D2291"/>
      <c r="E2291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</row>
    <row r="2292" spans="1:17">
      <c r="A2292"/>
      <c r="B2292"/>
      <c r="C2292"/>
      <c r="D2292"/>
      <c r="E2292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</row>
    <row r="2293" spans="1:17">
      <c r="A2293"/>
      <c r="B2293"/>
      <c r="C2293"/>
      <c r="D2293"/>
      <c r="E2293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</row>
    <row r="2294" spans="1:17">
      <c r="A2294"/>
      <c r="B2294"/>
      <c r="C2294"/>
      <c r="D2294"/>
      <c r="E2294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</row>
    <row r="2295" spans="1:17">
      <c r="A2295"/>
      <c r="B2295"/>
      <c r="C2295"/>
      <c r="D2295"/>
      <c r="E2295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</row>
    <row r="2296" spans="1:17">
      <c r="A2296"/>
      <c r="B2296"/>
      <c r="C2296"/>
      <c r="D2296"/>
      <c r="E2296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</row>
    <row r="2297" spans="1:17">
      <c r="A2297"/>
      <c r="B2297"/>
      <c r="C2297"/>
      <c r="D2297"/>
      <c r="E2297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</row>
    <row r="2298" spans="1:17">
      <c r="A2298"/>
      <c r="B2298"/>
      <c r="C2298"/>
      <c r="D2298"/>
      <c r="E229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</row>
    <row r="2299" spans="1:17">
      <c r="A2299"/>
      <c r="B2299"/>
      <c r="C2299"/>
      <c r="D2299"/>
      <c r="E2299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</row>
    <row r="2300" spans="1:17">
      <c r="A2300"/>
      <c r="B2300"/>
      <c r="C2300"/>
      <c r="D2300"/>
      <c r="E2300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</row>
    <row r="2301" spans="1:17">
      <c r="A2301"/>
      <c r="B2301"/>
      <c r="C2301"/>
      <c r="D2301"/>
      <c r="E2301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</row>
    <row r="2302" spans="1:17">
      <c r="A2302"/>
      <c r="B2302"/>
      <c r="C2302"/>
      <c r="D2302"/>
      <c r="E2302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</row>
    <row r="2303" spans="1:17">
      <c r="A2303"/>
      <c r="B2303"/>
      <c r="C2303"/>
      <c r="D2303"/>
      <c r="E2303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</row>
    <row r="2304" spans="1:17">
      <c r="A2304"/>
      <c r="B2304"/>
      <c r="C2304"/>
      <c r="D2304"/>
      <c r="E2304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</row>
    <row r="2305" spans="1:17">
      <c r="A2305"/>
      <c r="B2305"/>
      <c r="C2305"/>
      <c r="D2305"/>
      <c r="E2305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</row>
    <row r="2306" spans="1:17">
      <c r="A2306"/>
      <c r="B2306"/>
      <c r="C2306"/>
      <c r="D2306"/>
      <c r="E2306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</row>
    <row r="2307" spans="1:17">
      <c r="A2307"/>
      <c r="B2307"/>
      <c r="C2307"/>
      <c r="D2307"/>
      <c r="E2307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</row>
    <row r="2308" spans="1:17">
      <c r="A2308"/>
      <c r="B2308"/>
      <c r="C2308"/>
      <c r="D2308"/>
      <c r="E230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</row>
    <row r="2309" spans="1:17">
      <c r="A2309"/>
      <c r="B2309"/>
      <c r="C2309"/>
      <c r="D2309"/>
      <c r="E2309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</row>
    <row r="2310" spans="1:17">
      <c r="A2310"/>
      <c r="B2310"/>
      <c r="C2310"/>
      <c r="D2310"/>
      <c r="E2310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</row>
    <row r="2311" spans="1:17">
      <c r="A2311"/>
      <c r="B2311"/>
      <c r="C2311"/>
      <c r="D2311"/>
      <c r="E2311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</row>
    <row r="2312" spans="1:17">
      <c r="A2312"/>
      <c r="B2312"/>
      <c r="C2312"/>
      <c r="D2312"/>
      <c r="E2312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</row>
    <row r="2313" spans="1:17">
      <c r="A2313"/>
      <c r="B2313"/>
      <c r="C2313"/>
      <c r="D2313"/>
      <c r="E2313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</row>
    <row r="2314" spans="1:17">
      <c r="A2314"/>
      <c r="B2314"/>
      <c r="C2314"/>
      <c r="D2314"/>
      <c r="E2314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</row>
    <row r="2315" spans="1:17">
      <c r="A2315"/>
      <c r="B2315"/>
      <c r="C2315"/>
      <c r="D2315"/>
      <c r="E2315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</row>
    <row r="2316" spans="1:17">
      <c r="A2316"/>
      <c r="B2316"/>
      <c r="C2316"/>
      <c r="D2316"/>
      <c r="E2316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</row>
    <row r="2317" spans="1:17">
      <c r="A2317"/>
      <c r="B2317"/>
      <c r="C2317"/>
      <c r="D2317"/>
      <c r="E2317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</row>
    <row r="2318" spans="1:17">
      <c r="A2318"/>
      <c r="B2318"/>
      <c r="C2318"/>
      <c r="D2318"/>
      <c r="E231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</row>
    <row r="2319" spans="1:17">
      <c r="A2319"/>
      <c r="B2319"/>
      <c r="C2319"/>
      <c r="D2319"/>
      <c r="E2319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</row>
    <row r="2320" spans="1:17">
      <c r="A2320"/>
      <c r="B2320"/>
      <c r="C2320"/>
      <c r="D2320"/>
      <c r="E2320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</row>
    <row r="2321" spans="1:17">
      <c r="A2321"/>
      <c r="B2321"/>
      <c r="C2321"/>
      <c r="D2321"/>
      <c r="E2321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</row>
    <row r="2322" spans="1:17">
      <c r="A2322"/>
      <c r="B2322"/>
      <c r="C2322"/>
      <c r="D2322"/>
      <c r="E2322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</row>
    <row r="2323" spans="1:17">
      <c r="A2323"/>
      <c r="B2323"/>
      <c r="C2323"/>
      <c r="D2323"/>
      <c r="E2323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</row>
    <row r="2324" spans="1:17">
      <c r="A2324"/>
      <c r="B2324"/>
      <c r="C2324"/>
      <c r="D2324"/>
      <c r="E2324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</row>
    <row r="2325" spans="1:17">
      <c r="A2325"/>
      <c r="B2325"/>
      <c r="C2325"/>
      <c r="D2325"/>
      <c r="E2325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</row>
    <row r="2326" spans="1:17">
      <c r="A2326"/>
      <c r="B2326"/>
      <c r="C2326"/>
      <c r="D2326"/>
      <c r="E2326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</row>
    <row r="2327" spans="1:17">
      <c r="A2327"/>
      <c r="B2327"/>
      <c r="C2327"/>
      <c r="D2327"/>
      <c r="E2327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</row>
    <row r="2328" spans="1:17">
      <c r="A2328"/>
      <c r="B2328"/>
      <c r="C2328"/>
      <c r="D2328"/>
      <c r="E232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</row>
    <row r="2329" spans="1:17">
      <c r="A2329"/>
      <c r="B2329"/>
      <c r="C2329"/>
      <c r="D2329"/>
      <c r="E2329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</row>
    <row r="2330" spans="1:17">
      <c r="A2330"/>
      <c r="B2330"/>
      <c r="C2330"/>
      <c r="D2330"/>
      <c r="E2330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</row>
    <row r="2331" spans="1:17">
      <c r="A2331"/>
      <c r="B2331"/>
      <c r="C2331"/>
      <c r="D2331"/>
      <c r="E2331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</row>
    <row r="2332" spans="1:17">
      <c r="A2332"/>
      <c r="B2332"/>
      <c r="C2332"/>
      <c r="D2332"/>
      <c r="E2332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</row>
    <row r="2333" spans="1:17">
      <c r="A2333"/>
      <c r="B2333"/>
      <c r="C2333"/>
      <c r="D2333"/>
      <c r="E2333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</row>
    <row r="2334" spans="1:17">
      <c r="A2334"/>
      <c r="B2334"/>
      <c r="C2334"/>
      <c r="D2334"/>
      <c r="E2334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</row>
    <row r="2335" spans="1:17">
      <c r="A2335"/>
      <c r="B2335"/>
      <c r="C2335"/>
      <c r="D2335"/>
      <c r="E2335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</row>
    <row r="2336" spans="1:17">
      <c r="A2336"/>
      <c r="B2336"/>
      <c r="C2336"/>
      <c r="D2336"/>
      <c r="E2336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</row>
    <row r="2337" spans="1:17">
      <c r="A2337"/>
      <c r="B2337"/>
      <c r="C2337"/>
      <c r="D2337"/>
      <c r="E2337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</row>
    <row r="2338" spans="1:17">
      <c r="A2338"/>
      <c r="B2338"/>
      <c r="C2338"/>
      <c r="D2338"/>
      <c r="E233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</row>
    <row r="2339" spans="1:17">
      <c r="A2339"/>
      <c r="B2339"/>
      <c r="C2339"/>
      <c r="D2339"/>
      <c r="E2339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</row>
    <row r="2340" spans="1:17">
      <c r="A2340"/>
      <c r="B2340"/>
      <c r="C2340"/>
      <c r="D2340"/>
      <c r="E2340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</row>
    <row r="2341" spans="1:17">
      <c r="A2341"/>
      <c r="B2341"/>
      <c r="C2341"/>
      <c r="D2341"/>
      <c r="E2341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</row>
    <row r="2342" spans="1:17">
      <c r="A2342"/>
      <c r="B2342"/>
      <c r="C2342"/>
      <c r="D2342"/>
      <c r="E2342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</row>
    <row r="2343" spans="1:17">
      <c r="A2343"/>
      <c r="B2343"/>
      <c r="C2343"/>
      <c r="D2343"/>
      <c r="E2343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</row>
    <row r="2344" spans="1:17">
      <c r="A2344"/>
      <c r="B2344"/>
      <c r="C2344"/>
      <c r="D2344"/>
      <c r="E2344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</row>
    <row r="2345" spans="1:17">
      <c r="A2345"/>
      <c r="B2345"/>
      <c r="C2345"/>
      <c r="D2345"/>
      <c r="E2345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</row>
    <row r="2346" spans="1:17">
      <c r="A2346"/>
      <c r="B2346"/>
      <c r="C2346"/>
      <c r="D2346"/>
      <c r="E2346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</row>
    <row r="2347" spans="1:17">
      <c r="A2347"/>
      <c r="B2347"/>
      <c r="C2347"/>
      <c r="D2347"/>
      <c r="E2347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</row>
    <row r="2348" spans="1:17">
      <c r="A2348"/>
      <c r="B2348"/>
      <c r="C2348"/>
      <c r="D2348"/>
      <c r="E234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</row>
    <row r="2349" spans="1:17">
      <c r="A2349"/>
      <c r="B2349"/>
      <c r="C2349"/>
      <c r="D2349"/>
      <c r="E2349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</row>
    <row r="2350" spans="1:17">
      <c r="A2350"/>
      <c r="B2350"/>
      <c r="C2350"/>
      <c r="D2350"/>
      <c r="E2350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</row>
    <row r="2351" spans="1:17">
      <c r="A2351"/>
      <c r="B2351"/>
      <c r="C2351"/>
      <c r="D2351"/>
      <c r="E2351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</row>
    <row r="2352" spans="1:17">
      <c r="A2352"/>
      <c r="B2352"/>
      <c r="C2352"/>
      <c r="D2352"/>
      <c r="E2352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</row>
    <row r="2353" spans="1:17">
      <c r="A2353"/>
      <c r="B2353"/>
      <c r="C2353"/>
      <c r="D2353"/>
      <c r="E2353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</row>
    <row r="2354" spans="1:17">
      <c r="A2354"/>
      <c r="B2354"/>
      <c r="C2354"/>
      <c r="D2354"/>
      <c r="E2354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</row>
    <row r="2355" spans="1:17">
      <c r="A2355"/>
      <c r="B2355"/>
      <c r="C2355"/>
      <c r="D2355"/>
      <c r="E2355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</row>
    <row r="2356" spans="1:17">
      <c r="A2356"/>
      <c r="B2356"/>
      <c r="C2356"/>
      <c r="D2356"/>
      <c r="E2356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</row>
    <row r="2357" spans="1:17">
      <c r="A2357"/>
      <c r="B2357"/>
      <c r="C2357"/>
      <c r="D2357"/>
      <c r="E2357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</row>
    <row r="2358" spans="1:17">
      <c r="A2358"/>
      <c r="B2358"/>
      <c r="C2358"/>
      <c r="D2358"/>
      <c r="E23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</row>
    <row r="2359" spans="1:17">
      <c r="A2359"/>
      <c r="B2359"/>
      <c r="C2359"/>
      <c r="D2359"/>
      <c r="E2359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</row>
    <row r="2360" spans="1:17">
      <c r="A2360"/>
      <c r="B2360"/>
      <c r="C2360"/>
      <c r="D2360"/>
      <c r="E2360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</row>
    <row r="2361" spans="1:17">
      <c r="A2361"/>
      <c r="B2361"/>
      <c r="C2361"/>
      <c r="D2361"/>
      <c r="E2361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</row>
    <row r="2362" spans="1:17">
      <c r="A2362"/>
      <c r="B2362"/>
      <c r="C2362"/>
      <c r="D2362"/>
      <c r="E2362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</row>
    <row r="2363" spans="1:17">
      <c r="A2363"/>
      <c r="B2363"/>
      <c r="C2363"/>
      <c r="D2363"/>
      <c r="E2363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</row>
    <row r="2364" spans="1:17">
      <c r="A2364"/>
      <c r="B2364"/>
      <c r="C2364"/>
      <c r="D2364"/>
      <c r="E2364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</row>
    <row r="2365" spans="1:17">
      <c r="A2365"/>
      <c r="B2365"/>
      <c r="C2365"/>
      <c r="D2365"/>
      <c r="E2365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</row>
    <row r="2366" spans="1:17">
      <c r="A2366"/>
      <c r="B2366"/>
      <c r="C2366"/>
      <c r="D2366"/>
      <c r="E2366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</row>
    <row r="2367" spans="1:17">
      <c r="A2367"/>
      <c r="B2367"/>
      <c r="C2367"/>
      <c r="D2367"/>
      <c r="E2367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</row>
    <row r="2368" spans="1:17">
      <c r="A2368"/>
      <c r="B2368"/>
      <c r="C2368"/>
      <c r="D2368"/>
      <c r="E236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</row>
    <row r="2369" spans="1:17">
      <c r="A2369"/>
      <c r="B2369"/>
      <c r="C2369"/>
      <c r="D2369"/>
      <c r="E2369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</row>
    <row r="2370" spans="1:17">
      <c r="A2370"/>
      <c r="B2370"/>
      <c r="C2370"/>
      <c r="D2370"/>
      <c r="E2370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</row>
    <row r="2371" spans="1:17">
      <c r="A2371"/>
      <c r="B2371"/>
      <c r="C2371"/>
      <c r="D2371"/>
      <c r="E2371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</row>
    <row r="2372" spans="1:17">
      <c r="A2372"/>
      <c r="B2372"/>
      <c r="C2372"/>
      <c r="D2372"/>
      <c r="E2372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</row>
    <row r="2373" spans="1:17">
      <c r="A2373"/>
      <c r="B2373"/>
      <c r="C2373"/>
      <c r="D2373"/>
      <c r="E2373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</row>
    <row r="2374" spans="1:17">
      <c r="A2374"/>
      <c r="B2374"/>
      <c r="C2374"/>
      <c r="D2374"/>
      <c r="E2374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</row>
    <row r="2375" spans="1:17">
      <c r="A2375"/>
      <c r="B2375"/>
      <c r="C2375"/>
      <c r="D2375"/>
      <c r="E2375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</row>
    <row r="2376" spans="1:17">
      <c r="A2376"/>
      <c r="B2376"/>
      <c r="C2376"/>
      <c r="D2376"/>
      <c r="E2376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</row>
    <row r="2377" spans="1:17">
      <c r="A2377"/>
      <c r="B2377"/>
      <c r="C2377"/>
      <c r="D2377"/>
      <c r="E2377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</row>
    <row r="2378" spans="1:17">
      <c r="A2378"/>
      <c r="B2378"/>
      <c r="C2378"/>
      <c r="D2378"/>
      <c r="E237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</row>
    <row r="2379" spans="1:17">
      <c r="A2379"/>
      <c r="B2379"/>
      <c r="C2379"/>
      <c r="D2379"/>
      <c r="E2379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</row>
    <row r="2380" spans="1:17">
      <c r="A2380"/>
      <c r="B2380"/>
      <c r="C2380"/>
      <c r="D2380"/>
      <c r="E2380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</row>
    <row r="2381" spans="1:17">
      <c r="A2381"/>
      <c r="B2381"/>
      <c r="C2381"/>
      <c r="D2381"/>
      <c r="E2381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</row>
    <row r="2382" spans="1:17">
      <c r="A2382"/>
      <c r="B2382"/>
      <c r="C2382"/>
      <c r="D2382"/>
      <c r="E2382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</row>
    <row r="2383" spans="1:17">
      <c r="A2383"/>
      <c r="B2383"/>
      <c r="C2383"/>
      <c r="D2383"/>
      <c r="E2383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</row>
    <row r="2384" spans="1:17">
      <c r="A2384"/>
      <c r="B2384"/>
      <c r="C2384"/>
      <c r="D2384"/>
      <c r="E2384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</row>
    <row r="2385" spans="1:17">
      <c r="A2385"/>
      <c r="B2385"/>
      <c r="C2385"/>
      <c r="D2385"/>
      <c r="E2385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</row>
    <row r="2386" spans="1:17">
      <c r="A2386"/>
      <c r="B2386"/>
      <c r="C2386"/>
      <c r="D2386"/>
      <c r="E2386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</row>
    <row r="2387" spans="1:17">
      <c r="A2387"/>
      <c r="B2387"/>
      <c r="C2387"/>
      <c r="D2387"/>
      <c r="E2387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</row>
    <row r="2388" spans="1:17">
      <c r="A2388"/>
      <c r="B2388"/>
      <c r="C2388"/>
      <c r="D2388"/>
      <c r="E238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</row>
    <row r="2389" spans="1:17">
      <c r="A2389"/>
      <c r="B2389"/>
      <c r="C2389"/>
      <c r="D2389"/>
      <c r="E2389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</row>
    <row r="2390" spans="1:17">
      <c r="A2390"/>
      <c r="B2390"/>
      <c r="C2390"/>
      <c r="D2390"/>
      <c r="E2390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</row>
    <row r="2391" spans="1:17">
      <c r="A2391"/>
      <c r="B2391"/>
      <c r="C2391"/>
      <c r="D2391"/>
      <c r="E2391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</row>
    <row r="2392" spans="1:17">
      <c r="A2392"/>
      <c r="B2392"/>
      <c r="C2392"/>
      <c r="D2392"/>
      <c r="E2392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</row>
    <row r="2393" spans="1:17">
      <c r="A2393"/>
      <c r="B2393"/>
      <c r="C2393"/>
      <c r="D2393"/>
      <c r="E2393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</row>
    <row r="2394" spans="1:17">
      <c r="A2394"/>
      <c r="B2394"/>
      <c r="C2394"/>
      <c r="D2394"/>
      <c r="E2394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</row>
    <row r="2395" spans="1:17">
      <c r="A2395"/>
      <c r="B2395"/>
      <c r="C2395"/>
      <c r="D2395"/>
      <c r="E2395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</row>
    <row r="2396" spans="1:17">
      <c r="A2396"/>
      <c r="B2396"/>
      <c r="C2396"/>
      <c r="D2396"/>
      <c r="E2396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</row>
    <row r="2397" spans="1:17">
      <c r="A2397"/>
      <c r="B2397"/>
      <c r="C2397"/>
      <c r="D2397"/>
      <c r="E2397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</row>
    <row r="2398" spans="1:17">
      <c r="A2398"/>
      <c r="B2398"/>
      <c r="C2398"/>
      <c r="D2398"/>
      <c r="E239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</row>
    <row r="2399" spans="1:17">
      <c r="A2399"/>
      <c r="B2399"/>
      <c r="C2399"/>
      <c r="D2399"/>
      <c r="E2399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</row>
    <row r="2400" spans="1:17">
      <c r="A2400"/>
      <c r="B2400"/>
      <c r="C2400"/>
      <c r="D2400"/>
      <c r="E2400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</row>
    <row r="2401" spans="1:17">
      <c r="A2401"/>
      <c r="B2401"/>
      <c r="C2401"/>
      <c r="D2401"/>
      <c r="E2401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</row>
    <row r="2402" spans="1:17">
      <c r="A2402"/>
      <c r="B2402"/>
      <c r="C2402"/>
      <c r="D2402"/>
      <c r="E2402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</row>
    <row r="2403" spans="1:17">
      <c r="A2403"/>
      <c r="B2403"/>
      <c r="C2403"/>
      <c r="D2403"/>
      <c r="E2403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</row>
    <row r="2404" spans="1:17">
      <c r="A2404"/>
      <c r="B2404"/>
      <c r="C2404"/>
      <c r="D2404"/>
      <c r="E2404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</row>
    <row r="2405" spans="1:17">
      <c r="A2405"/>
      <c r="B2405"/>
      <c r="C2405"/>
      <c r="D2405"/>
      <c r="E2405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</row>
    <row r="2406" spans="1:17">
      <c r="A2406"/>
      <c r="B2406"/>
      <c r="C2406"/>
      <c r="D2406"/>
      <c r="E2406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</row>
    <row r="2407" spans="1:17">
      <c r="A2407"/>
      <c r="B2407"/>
      <c r="C2407"/>
      <c r="D2407"/>
      <c r="E2407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</row>
    <row r="2408" spans="1:17">
      <c r="A2408"/>
      <c r="B2408"/>
      <c r="C2408"/>
      <c r="D2408"/>
      <c r="E240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</row>
    <row r="2409" spans="1:17">
      <c r="A2409"/>
      <c r="B2409"/>
      <c r="C2409"/>
      <c r="D2409"/>
      <c r="E2409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</row>
    <row r="2410" spans="1:17">
      <c r="A2410"/>
      <c r="B2410"/>
      <c r="C2410"/>
      <c r="D2410"/>
      <c r="E2410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</row>
    <row r="2411" spans="1:17">
      <c r="A2411"/>
      <c r="B2411"/>
      <c r="C2411"/>
      <c r="D2411"/>
      <c r="E2411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</row>
    <row r="2412" spans="1:17">
      <c r="A2412"/>
      <c r="B2412"/>
      <c r="C2412"/>
      <c r="D2412"/>
      <c r="E2412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</row>
    <row r="2413" spans="1:17">
      <c r="A2413"/>
      <c r="B2413"/>
      <c r="C2413"/>
      <c r="D2413"/>
      <c r="E2413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</row>
    <row r="2414" spans="1:17">
      <c r="A2414"/>
      <c r="B2414"/>
      <c r="C2414"/>
      <c r="D2414"/>
      <c r="E2414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</row>
    <row r="2415" spans="1:17">
      <c r="A2415"/>
      <c r="B2415"/>
      <c r="C2415"/>
      <c r="D2415"/>
      <c r="E2415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</row>
    <row r="2416" spans="1:17">
      <c r="A2416"/>
      <c r="B2416"/>
      <c r="C2416"/>
      <c r="D2416"/>
      <c r="E2416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</row>
    <row r="2417" spans="1:17">
      <c r="A2417"/>
      <c r="B2417"/>
      <c r="C2417"/>
      <c r="D2417"/>
      <c r="E2417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</row>
    <row r="2418" spans="1:17">
      <c r="A2418"/>
      <c r="B2418"/>
      <c r="C2418"/>
      <c r="D2418"/>
      <c r="E241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</row>
    <row r="2419" spans="1:17">
      <c r="A2419"/>
      <c r="B2419"/>
      <c r="C2419"/>
      <c r="D2419"/>
      <c r="E2419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</row>
    <row r="2420" spans="1:17">
      <c r="A2420"/>
      <c r="B2420"/>
      <c r="C2420"/>
      <c r="D2420"/>
      <c r="E2420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</row>
    <row r="2421" spans="1:17">
      <c r="A2421"/>
      <c r="B2421"/>
      <c r="C2421"/>
      <c r="D2421"/>
      <c r="E2421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</row>
    <row r="2422" spans="1:17">
      <c r="A2422"/>
      <c r="B2422"/>
      <c r="C2422"/>
      <c r="D2422"/>
      <c r="E2422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</row>
    <row r="2423" spans="1:17">
      <c r="A2423"/>
      <c r="B2423"/>
      <c r="C2423"/>
      <c r="D2423"/>
      <c r="E2423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</row>
    <row r="2424" spans="1:17">
      <c r="A2424"/>
      <c r="B2424"/>
      <c r="C2424"/>
      <c r="D2424"/>
      <c r="E2424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</row>
    <row r="2425" spans="1:17">
      <c r="A2425"/>
      <c r="B2425"/>
      <c r="C2425"/>
      <c r="D2425"/>
      <c r="E2425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</row>
    <row r="2426" spans="1:17">
      <c r="A2426"/>
      <c r="B2426"/>
      <c r="C2426"/>
      <c r="D2426"/>
      <c r="E2426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</row>
    <row r="2427" spans="1:17">
      <c r="A2427"/>
      <c r="B2427"/>
      <c r="C2427"/>
      <c r="D2427"/>
      <c r="E2427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</row>
    <row r="2428" spans="1:17">
      <c r="A2428"/>
      <c r="B2428"/>
      <c r="C2428"/>
      <c r="D2428"/>
      <c r="E242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</row>
    <row r="2429" spans="1:17">
      <c r="A2429"/>
      <c r="B2429"/>
      <c r="C2429"/>
      <c r="D2429"/>
      <c r="E2429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</row>
    <row r="2430" spans="1:17">
      <c r="A2430"/>
      <c r="B2430"/>
      <c r="C2430"/>
      <c r="D2430"/>
      <c r="E2430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</row>
    <row r="2431" spans="1:17">
      <c r="A2431"/>
      <c r="B2431"/>
      <c r="C2431"/>
      <c r="D2431"/>
      <c r="E2431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</row>
    <row r="2432" spans="1:17">
      <c r="A2432"/>
      <c r="B2432"/>
      <c r="C2432"/>
      <c r="D2432"/>
      <c r="E2432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</row>
    <row r="2433" spans="1:17">
      <c r="A2433"/>
      <c r="B2433"/>
      <c r="C2433"/>
      <c r="D2433"/>
      <c r="E2433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</row>
    <row r="2434" spans="1:17">
      <c r="A2434"/>
      <c r="B2434"/>
      <c r="C2434"/>
      <c r="D2434"/>
      <c r="E2434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</row>
    <row r="2435" spans="1:17">
      <c r="A2435"/>
      <c r="B2435"/>
      <c r="C2435"/>
      <c r="D2435"/>
      <c r="E2435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</row>
    <row r="2436" spans="1:17">
      <c r="A2436"/>
      <c r="B2436"/>
      <c r="C2436"/>
      <c r="D2436"/>
      <c r="E2436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</row>
    <row r="2437" spans="1:17">
      <c r="A2437"/>
      <c r="B2437"/>
      <c r="C2437"/>
      <c r="D2437"/>
      <c r="E2437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</row>
    <row r="2438" spans="1:17">
      <c r="A2438"/>
      <c r="B2438"/>
      <c r="C2438"/>
      <c r="D2438"/>
      <c r="E243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</row>
    <row r="2439" spans="1:17">
      <c r="A2439"/>
      <c r="B2439"/>
      <c r="C2439"/>
      <c r="D2439"/>
      <c r="E2439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</row>
    <row r="2440" spans="1:17">
      <c r="A2440"/>
      <c r="B2440"/>
      <c r="C2440"/>
      <c r="D2440"/>
      <c r="E2440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</row>
    <row r="2441" spans="1:17">
      <c r="A2441"/>
      <c r="B2441"/>
      <c r="C2441"/>
      <c r="D2441"/>
      <c r="E2441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</row>
    <row r="2442" spans="1:17">
      <c r="A2442"/>
      <c r="B2442"/>
      <c r="C2442"/>
      <c r="D2442"/>
      <c r="E2442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</row>
    <row r="2443" spans="1:17">
      <c r="A2443"/>
      <c r="B2443"/>
      <c r="C2443"/>
      <c r="D2443"/>
      <c r="E2443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</row>
    <row r="2444" spans="1:17">
      <c r="A2444"/>
      <c r="B2444"/>
      <c r="C2444"/>
      <c r="D2444"/>
      <c r="E2444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</row>
    <row r="2445" spans="1:17">
      <c r="A2445"/>
      <c r="B2445"/>
      <c r="C2445"/>
      <c r="D2445"/>
      <c r="E2445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</row>
    <row r="2446" spans="1:17">
      <c r="A2446"/>
      <c r="B2446"/>
      <c r="C2446"/>
      <c r="D2446"/>
      <c r="E2446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</row>
    <row r="2447" spans="1:17">
      <c r="A2447"/>
      <c r="B2447"/>
      <c r="C2447"/>
      <c r="D2447"/>
      <c r="E2447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</row>
    <row r="2448" spans="1:17">
      <c r="A2448"/>
      <c r="B2448"/>
      <c r="C2448"/>
      <c r="D2448"/>
      <c r="E244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</row>
    <row r="2449" spans="1:17">
      <c r="A2449"/>
      <c r="B2449"/>
      <c r="C2449"/>
      <c r="D2449"/>
      <c r="E2449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</row>
    <row r="2450" spans="1:17">
      <c r="A2450"/>
      <c r="B2450"/>
      <c r="C2450"/>
      <c r="D2450"/>
      <c r="E2450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</row>
    <row r="2451" spans="1:17">
      <c r="A2451"/>
      <c r="B2451"/>
      <c r="C2451"/>
      <c r="D2451"/>
      <c r="E2451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</row>
    <row r="2452" spans="1:17">
      <c r="A2452"/>
      <c r="B2452"/>
      <c r="C2452"/>
      <c r="D2452"/>
      <c r="E2452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</row>
    <row r="2453" spans="1:17">
      <c r="A2453"/>
      <c r="B2453"/>
      <c r="C2453"/>
      <c r="D2453"/>
      <c r="E2453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</row>
    <row r="2454" spans="1:17">
      <c r="A2454"/>
      <c r="B2454"/>
      <c r="C2454"/>
      <c r="D2454"/>
      <c r="E2454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</row>
    <row r="2455" spans="1:17">
      <c r="A2455"/>
      <c r="B2455"/>
      <c r="C2455"/>
      <c r="D2455"/>
      <c r="E2455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</row>
    <row r="2456" spans="1:17">
      <c r="A2456"/>
      <c r="B2456"/>
      <c r="C2456"/>
      <c r="D2456"/>
      <c r="E2456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</row>
    <row r="2457" spans="1:17">
      <c r="A2457"/>
      <c r="B2457"/>
      <c r="C2457"/>
      <c r="D2457"/>
      <c r="E2457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</row>
    <row r="2458" spans="1:17">
      <c r="A2458"/>
      <c r="B2458"/>
      <c r="C2458"/>
      <c r="D2458"/>
      <c r="E24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</row>
    <row r="2459" spans="1:17">
      <c r="A2459"/>
      <c r="B2459"/>
      <c r="C2459"/>
      <c r="D2459"/>
      <c r="E2459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</row>
    <row r="2460" spans="1:17">
      <c r="A2460"/>
      <c r="B2460"/>
      <c r="C2460"/>
      <c r="D2460"/>
      <c r="E2460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</row>
    <row r="2461" spans="1:17">
      <c r="A2461"/>
      <c r="B2461"/>
      <c r="C2461"/>
      <c r="D2461"/>
      <c r="E2461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</row>
    <row r="2462" spans="1:17">
      <c r="A2462"/>
      <c r="B2462"/>
      <c r="C2462"/>
      <c r="D2462"/>
      <c r="E2462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</row>
    <row r="2463" spans="1:17">
      <c r="A2463"/>
      <c r="B2463"/>
      <c r="C2463"/>
      <c r="D2463"/>
      <c r="E2463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</row>
    <row r="2464" spans="1:17">
      <c r="A2464"/>
      <c r="B2464"/>
      <c r="C2464"/>
      <c r="D2464"/>
      <c r="E2464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</row>
    <row r="2465" spans="1:17">
      <c r="A2465"/>
      <c r="B2465"/>
      <c r="C2465"/>
      <c r="D2465"/>
      <c r="E2465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</row>
    <row r="2466" spans="1:17">
      <c r="A2466"/>
      <c r="B2466"/>
      <c r="C2466"/>
      <c r="D2466"/>
      <c r="E2466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</row>
    <row r="2467" spans="1:17">
      <c r="A2467"/>
      <c r="B2467"/>
      <c r="C2467"/>
      <c r="D2467"/>
      <c r="E2467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</row>
    <row r="2468" spans="1:17">
      <c r="A2468"/>
      <c r="B2468"/>
      <c r="C2468"/>
      <c r="D2468"/>
      <c r="E246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</row>
    <row r="2469" spans="1:17">
      <c r="A2469"/>
      <c r="B2469"/>
      <c r="C2469"/>
      <c r="D2469"/>
      <c r="E2469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</row>
    <row r="2470" spans="1:17">
      <c r="A2470"/>
      <c r="B2470"/>
      <c r="C2470"/>
      <c r="D2470"/>
      <c r="E2470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</row>
    <row r="2471" spans="1:17">
      <c r="A2471"/>
      <c r="B2471"/>
      <c r="C2471"/>
      <c r="D2471"/>
      <c r="E2471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</row>
    <row r="2472" spans="1:17">
      <c r="A2472"/>
      <c r="B2472"/>
      <c r="C2472"/>
      <c r="D2472"/>
      <c r="E2472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</row>
    <row r="2473" spans="1:17">
      <c r="A2473"/>
      <c r="B2473"/>
      <c r="C2473"/>
      <c r="D2473"/>
      <c r="E2473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</row>
    <row r="2474" spans="1:17">
      <c r="A2474"/>
      <c r="B2474"/>
      <c r="C2474"/>
      <c r="D2474"/>
      <c r="E2474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</row>
    <row r="2475" spans="1:17">
      <c r="A2475"/>
      <c r="B2475"/>
      <c r="C2475"/>
      <c r="D2475"/>
      <c r="E2475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</row>
    <row r="2476" spans="1:17">
      <c r="A2476"/>
      <c r="B2476"/>
      <c r="C2476"/>
      <c r="D2476"/>
      <c r="E2476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</row>
    <row r="2477" spans="1:17">
      <c r="A2477"/>
      <c r="B2477"/>
      <c r="C2477"/>
      <c r="D2477"/>
      <c r="E2477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</row>
    <row r="2478" spans="1:17">
      <c r="A2478"/>
      <c r="B2478"/>
      <c r="C2478"/>
      <c r="D2478"/>
      <c r="E247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</row>
    <row r="2479" spans="1:17">
      <c r="A2479"/>
      <c r="B2479"/>
      <c r="C2479"/>
      <c r="D2479"/>
      <c r="E2479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</row>
    <row r="2480" spans="1:17">
      <c r="A2480"/>
      <c r="B2480"/>
      <c r="C2480"/>
      <c r="D2480"/>
      <c r="E2480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</row>
    <row r="2481" spans="1:17">
      <c r="A2481"/>
      <c r="B2481"/>
      <c r="C2481"/>
      <c r="D2481"/>
      <c r="E2481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</row>
    <row r="2482" spans="1:17">
      <c r="A2482"/>
      <c r="B2482"/>
      <c r="C2482"/>
      <c r="D2482"/>
      <c r="E2482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</row>
    <row r="2483" spans="1:17">
      <c r="A2483"/>
      <c r="B2483"/>
      <c r="C2483"/>
      <c r="D2483"/>
      <c r="E2483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</row>
    <row r="2484" spans="1:17">
      <c r="A2484"/>
      <c r="B2484"/>
      <c r="C2484"/>
      <c r="D2484"/>
      <c r="E2484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</row>
    <row r="2485" spans="1:17">
      <c r="A2485"/>
      <c r="B2485"/>
      <c r="C2485"/>
      <c r="D2485"/>
      <c r="E2485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</row>
    <row r="2486" spans="1:17">
      <c r="A2486"/>
      <c r="B2486"/>
      <c r="C2486"/>
      <c r="D2486"/>
      <c r="E2486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</row>
    <row r="2487" spans="1:17">
      <c r="A2487"/>
      <c r="B2487"/>
      <c r="C2487"/>
      <c r="D2487"/>
      <c r="E2487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</row>
    <row r="2488" spans="1:17">
      <c r="A2488"/>
      <c r="B2488"/>
      <c r="C2488"/>
      <c r="D2488"/>
      <c r="E248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</row>
    <row r="2489" spans="1:17">
      <c r="A2489"/>
      <c r="B2489"/>
      <c r="C2489"/>
      <c r="D2489"/>
      <c r="E2489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</row>
    <row r="2490" spans="1:17">
      <c r="A2490"/>
      <c r="B2490"/>
      <c r="C2490"/>
      <c r="D2490"/>
      <c r="E2490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</row>
    <row r="2491" spans="1:17">
      <c r="A2491"/>
      <c r="B2491"/>
      <c r="C2491"/>
      <c r="D2491"/>
      <c r="E2491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</row>
    <row r="2492" spans="1:17">
      <c r="A2492"/>
      <c r="B2492"/>
      <c r="C2492"/>
      <c r="D2492"/>
      <c r="E2492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</row>
    <row r="2493" spans="1:17">
      <c r="A2493"/>
      <c r="B2493"/>
      <c r="C2493"/>
      <c r="D2493"/>
      <c r="E2493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</row>
    <row r="2494" spans="1:17">
      <c r="A2494"/>
      <c r="B2494"/>
      <c r="C2494"/>
      <c r="D2494"/>
      <c r="E2494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</row>
    <row r="2495" spans="1:17">
      <c r="A2495"/>
      <c r="B2495"/>
      <c r="C2495"/>
      <c r="D2495"/>
      <c r="E2495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</row>
    <row r="2496" spans="1:17">
      <c r="A2496"/>
      <c r="B2496"/>
      <c r="C2496"/>
      <c r="D2496"/>
      <c r="E2496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</row>
    <row r="2497" spans="1:17">
      <c r="A2497"/>
      <c r="B2497"/>
      <c r="C2497"/>
      <c r="D2497"/>
      <c r="E2497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</row>
    <row r="2498" spans="1:17">
      <c r="A2498"/>
      <c r="B2498"/>
      <c r="C2498"/>
      <c r="D2498"/>
      <c r="E249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</row>
    <row r="2499" spans="1:17">
      <c r="A2499"/>
      <c r="B2499"/>
      <c r="C2499"/>
      <c r="D2499"/>
      <c r="E2499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</row>
    <row r="2500" spans="1:17">
      <c r="A2500"/>
      <c r="B2500"/>
      <c r="C2500"/>
      <c r="D2500"/>
      <c r="E2500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</row>
    <row r="2501" spans="1:17">
      <c r="A2501"/>
      <c r="B2501"/>
      <c r="C2501"/>
      <c r="D2501"/>
      <c r="E2501"/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</row>
    <row r="2502" spans="1:17">
      <c r="A2502"/>
      <c r="B2502"/>
      <c r="C2502"/>
      <c r="D2502"/>
      <c r="E2502"/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</row>
    <row r="2503" spans="1:17">
      <c r="A2503"/>
      <c r="B2503"/>
      <c r="C2503"/>
      <c r="D2503"/>
      <c r="E2503"/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</row>
    <row r="2504" spans="1:17">
      <c r="A2504"/>
      <c r="B2504"/>
      <c r="C2504"/>
      <c r="D2504"/>
      <c r="E2504"/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</row>
    <row r="2505" spans="1:17">
      <c r="A2505"/>
      <c r="B2505"/>
      <c r="C2505"/>
      <c r="D2505"/>
      <c r="E2505"/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</row>
    <row r="2506" spans="1:17">
      <c r="A2506"/>
      <c r="B2506"/>
      <c r="C2506"/>
      <c r="D2506"/>
      <c r="E2506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</row>
    <row r="2507" spans="1:17">
      <c r="A2507"/>
      <c r="B2507"/>
      <c r="C2507"/>
      <c r="D2507"/>
      <c r="E2507"/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</row>
    <row r="2508" spans="1:17">
      <c r="A2508"/>
      <c r="B2508"/>
      <c r="C2508"/>
      <c r="D2508"/>
      <c r="E250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</row>
    <row r="2509" spans="1:17">
      <c r="A2509"/>
      <c r="B2509"/>
      <c r="C2509"/>
      <c r="D2509"/>
      <c r="E2509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</row>
    <row r="2510" spans="1:17">
      <c r="A2510"/>
      <c r="B2510"/>
      <c r="C2510"/>
      <c r="D2510"/>
      <c r="E2510"/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</row>
    <row r="2511" spans="1:17">
      <c r="A2511"/>
      <c r="B2511"/>
      <c r="C2511"/>
      <c r="D2511"/>
      <c r="E2511"/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</row>
    <row r="2512" spans="1:17">
      <c r="A2512"/>
      <c r="B2512"/>
      <c r="C2512"/>
      <c r="D2512"/>
      <c r="E2512"/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</row>
    <row r="2513" spans="1:17">
      <c r="A2513"/>
      <c r="B2513"/>
      <c r="C2513"/>
      <c r="D2513"/>
      <c r="E2513"/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</row>
    <row r="2514" spans="1:17">
      <c r="A2514"/>
      <c r="B2514"/>
      <c r="C2514"/>
      <c r="D2514"/>
      <c r="E2514"/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</row>
    <row r="2515" spans="1:17">
      <c r="A2515"/>
      <c r="B2515"/>
      <c r="C2515"/>
      <c r="D2515"/>
      <c r="E2515"/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</row>
    <row r="2516" spans="1:17">
      <c r="A2516"/>
      <c r="B2516"/>
      <c r="C2516"/>
      <c r="D2516"/>
      <c r="E2516"/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</row>
    <row r="2517" spans="1:17">
      <c r="A2517"/>
      <c r="B2517"/>
      <c r="C2517"/>
      <c r="D2517"/>
      <c r="E2517"/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</row>
    <row r="2518" spans="1:17">
      <c r="A2518"/>
      <c r="B2518"/>
      <c r="C2518"/>
      <c r="D2518"/>
      <c r="E2518"/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</row>
    <row r="2519" spans="1:17">
      <c r="A2519"/>
      <c r="B2519"/>
      <c r="C2519"/>
      <c r="D2519"/>
      <c r="E2519"/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</row>
    <row r="2520" spans="1:17">
      <c r="A2520"/>
      <c r="B2520"/>
      <c r="C2520"/>
      <c r="D2520"/>
      <c r="E2520"/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</row>
    <row r="2521" spans="1:17">
      <c r="A2521"/>
      <c r="B2521"/>
      <c r="C2521"/>
      <c r="D2521"/>
      <c r="E2521"/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</row>
    <row r="2522" spans="1:17">
      <c r="A2522"/>
      <c r="B2522"/>
      <c r="C2522"/>
      <c r="D2522"/>
      <c r="E2522"/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</row>
    <row r="2523" spans="1:17">
      <c r="A2523"/>
      <c r="B2523"/>
      <c r="C2523"/>
      <c r="D2523"/>
      <c r="E2523"/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</row>
    <row r="2524" spans="1:17">
      <c r="A2524"/>
      <c r="B2524"/>
      <c r="C2524"/>
      <c r="D2524"/>
      <c r="E2524"/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</row>
    <row r="2525" spans="1:17">
      <c r="A2525"/>
      <c r="B2525"/>
      <c r="C2525"/>
      <c r="D2525"/>
      <c r="E2525"/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</row>
    <row r="2526" spans="1:17">
      <c r="A2526"/>
      <c r="B2526"/>
      <c r="C2526"/>
      <c r="D2526"/>
      <c r="E2526"/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</row>
    <row r="2527" spans="1:17">
      <c r="A2527"/>
      <c r="B2527"/>
      <c r="C2527"/>
      <c r="D2527"/>
      <c r="E2527"/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</row>
    <row r="2528" spans="1:17">
      <c r="A2528"/>
      <c r="B2528"/>
      <c r="C2528"/>
      <c r="D2528"/>
      <c r="E2528"/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</row>
    <row r="2529" spans="1:17">
      <c r="A2529"/>
      <c r="B2529"/>
      <c r="C2529"/>
      <c r="D2529"/>
      <c r="E2529"/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</row>
    <row r="2530" spans="1:17">
      <c r="A2530"/>
      <c r="B2530"/>
      <c r="C2530"/>
      <c r="D2530"/>
      <c r="E2530"/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</row>
    <row r="2531" spans="1:17">
      <c r="A2531"/>
      <c r="B2531"/>
      <c r="C2531"/>
      <c r="D2531"/>
      <c r="E2531"/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</row>
    <row r="2532" spans="1:17">
      <c r="A2532"/>
      <c r="B2532"/>
      <c r="C2532"/>
      <c r="D2532"/>
      <c r="E2532"/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</row>
    <row r="2533" spans="1:17">
      <c r="A2533"/>
      <c r="B2533"/>
      <c r="C2533"/>
      <c r="D2533"/>
      <c r="E2533"/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</row>
    <row r="2534" spans="1:17">
      <c r="A2534"/>
      <c r="B2534"/>
      <c r="C2534"/>
      <c r="D2534"/>
      <c r="E2534"/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</row>
    <row r="2535" spans="1:17">
      <c r="A2535"/>
      <c r="B2535"/>
      <c r="C2535"/>
      <c r="D2535"/>
      <c r="E2535"/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</row>
    <row r="2536" spans="1:17">
      <c r="A2536"/>
      <c r="B2536"/>
      <c r="C2536"/>
      <c r="D2536"/>
      <c r="E2536"/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</row>
    <row r="2537" spans="1:17">
      <c r="A2537"/>
      <c r="B2537"/>
      <c r="C2537"/>
      <c r="D2537"/>
      <c r="E2537"/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</row>
    <row r="2538" spans="1:17">
      <c r="A2538"/>
      <c r="B2538"/>
      <c r="C2538"/>
      <c r="D2538"/>
      <c r="E2538"/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</row>
    <row r="2539" spans="1:17">
      <c r="A2539"/>
      <c r="B2539"/>
      <c r="C2539"/>
      <c r="D2539"/>
      <c r="E2539"/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</row>
    <row r="2540" spans="1:17">
      <c r="A2540"/>
      <c r="B2540"/>
      <c r="C2540"/>
      <c r="D2540"/>
      <c r="E2540"/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</row>
    <row r="2541" spans="1:17">
      <c r="A2541"/>
      <c r="B2541"/>
      <c r="C2541"/>
      <c r="D2541"/>
      <c r="E2541"/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</row>
    <row r="2542" spans="1:17">
      <c r="A2542"/>
      <c r="B2542"/>
      <c r="C2542"/>
      <c r="D2542"/>
      <c r="E2542"/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</row>
    <row r="2543" spans="1:17">
      <c r="A2543"/>
      <c r="B2543"/>
      <c r="C2543"/>
      <c r="D2543"/>
      <c r="E2543"/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</row>
    <row r="2544" spans="1:17">
      <c r="A2544"/>
      <c r="B2544"/>
      <c r="C2544"/>
      <c r="D2544"/>
      <c r="E2544"/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</row>
    <row r="2545" spans="1:17">
      <c r="A2545"/>
      <c r="B2545"/>
      <c r="C2545"/>
      <c r="D2545"/>
      <c r="E2545"/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</row>
    <row r="2546" spans="1:17">
      <c r="A2546"/>
      <c r="B2546"/>
      <c r="C2546"/>
      <c r="D2546"/>
      <c r="E2546"/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</row>
    <row r="2547" spans="1:17">
      <c r="A2547"/>
      <c r="B2547"/>
      <c r="C2547"/>
      <c r="D2547"/>
      <c r="E2547"/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</row>
    <row r="2548" spans="1:17">
      <c r="A2548"/>
      <c r="B2548"/>
      <c r="C2548"/>
      <c r="D2548"/>
      <c r="E2548"/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</row>
    <row r="2549" spans="1:17">
      <c r="A2549"/>
      <c r="B2549"/>
      <c r="C2549"/>
      <c r="D2549"/>
      <c r="E2549"/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</row>
    <row r="2550" spans="1:17">
      <c r="A2550"/>
      <c r="B2550"/>
      <c r="C2550"/>
      <c r="D2550"/>
      <c r="E2550"/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</row>
    <row r="2551" spans="1:17">
      <c r="A2551"/>
      <c r="B2551"/>
      <c r="C2551"/>
      <c r="D2551"/>
      <c r="E2551"/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</row>
    <row r="2552" spans="1:17">
      <c r="A2552"/>
      <c r="B2552"/>
      <c r="C2552"/>
      <c r="D2552"/>
      <c r="E2552"/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</row>
    <row r="2553" spans="1:17">
      <c r="A2553"/>
      <c r="B2553"/>
      <c r="C2553"/>
      <c r="D2553"/>
      <c r="E2553"/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</row>
    <row r="2554" spans="1:17">
      <c r="A2554"/>
      <c r="B2554"/>
      <c r="C2554"/>
      <c r="D2554"/>
      <c r="E2554"/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</row>
    <row r="2555" spans="1:17">
      <c r="A2555"/>
      <c r="B2555"/>
      <c r="C2555"/>
      <c r="D2555"/>
      <c r="E2555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</row>
    <row r="2556" spans="1:17">
      <c r="A2556"/>
      <c r="B2556"/>
      <c r="C2556"/>
      <c r="D2556"/>
      <c r="E2556"/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</row>
    <row r="2557" spans="1:17">
      <c r="A2557"/>
      <c r="B2557"/>
      <c r="C2557"/>
      <c r="D2557"/>
      <c r="E2557"/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</row>
    <row r="2558" spans="1:17">
      <c r="A2558"/>
      <c r="B2558"/>
      <c r="C2558"/>
      <c r="D2558"/>
      <c r="E2558"/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</row>
    <row r="2559" spans="1:17">
      <c r="A2559"/>
      <c r="B2559"/>
      <c r="C2559"/>
      <c r="D2559"/>
      <c r="E2559"/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</row>
    <row r="2560" spans="1:17">
      <c r="A2560"/>
      <c r="B2560"/>
      <c r="C2560"/>
      <c r="D2560"/>
      <c r="E2560"/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</row>
    <row r="2561" spans="1:17">
      <c r="A2561"/>
      <c r="B2561"/>
      <c r="C2561"/>
      <c r="D2561"/>
      <c r="E2561"/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</row>
    <row r="2562" spans="1:17">
      <c r="A2562"/>
      <c r="B2562"/>
      <c r="C2562"/>
      <c r="D2562"/>
      <c r="E2562"/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</row>
    <row r="2563" spans="1:17">
      <c r="A2563"/>
      <c r="B2563"/>
      <c r="C2563"/>
      <c r="D2563"/>
      <c r="E2563"/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</row>
    <row r="2564" spans="1:17">
      <c r="A2564"/>
      <c r="B2564"/>
      <c r="C2564"/>
      <c r="D2564"/>
      <c r="E2564"/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</row>
    <row r="2565" spans="1:17">
      <c r="A2565"/>
      <c r="B2565"/>
      <c r="C2565"/>
      <c r="D2565"/>
      <c r="E2565"/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</row>
    <row r="2566" spans="1:17">
      <c r="A2566"/>
      <c r="B2566"/>
      <c r="C2566"/>
      <c r="D2566"/>
      <c r="E2566"/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</row>
    <row r="2567" spans="1:17">
      <c r="A2567"/>
      <c r="B2567"/>
      <c r="C2567"/>
      <c r="D2567"/>
      <c r="E2567"/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</row>
    <row r="2568" spans="1:17">
      <c r="A2568"/>
      <c r="B2568"/>
      <c r="C2568"/>
      <c r="D2568"/>
      <c r="E2568"/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</row>
    <row r="2569" spans="1:17">
      <c r="A2569"/>
      <c r="B2569"/>
      <c r="C2569"/>
      <c r="D2569"/>
      <c r="E2569"/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</row>
    <row r="2570" spans="1:17">
      <c r="A2570"/>
      <c r="B2570"/>
      <c r="C2570"/>
      <c r="D2570"/>
      <c r="E2570"/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</row>
    <row r="2571" spans="1:17">
      <c r="A2571"/>
      <c r="B2571"/>
      <c r="C2571"/>
      <c r="D2571"/>
      <c r="E2571"/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</row>
    <row r="2572" spans="1:17">
      <c r="A2572"/>
      <c r="B2572"/>
      <c r="C2572"/>
      <c r="D2572"/>
      <c r="E2572"/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</row>
    <row r="2573" spans="1:17">
      <c r="A2573"/>
      <c r="B2573"/>
      <c r="C2573"/>
      <c r="D2573"/>
      <c r="E2573"/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</row>
    <row r="2574" spans="1:17">
      <c r="A2574"/>
      <c r="B2574"/>
      <c r="C2574"/>
      <c r="D2574"/>
      <c r="E2574"/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</row>
    <row r="2575" spans="1:17">
      <c r="A2575"/>
      <c r="B2575"/>
      <c r="C2575"/>
      <c r="D2575"/>
      <c r="E2575"/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</row>
    <row r="2576" spans="1:17">
      <c r="A2576"/>
      <c r="B2576"/>
      <c r="C2576"/>
      <c r="D2576"/>
      <c r="E2576"/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</row>
    <row r="2577" spans="1:17">
      <c r="A2577"/>
      <c r="B2577"/>
      <c r="C2577"/>
      <c r="D2577"/>
      <c r="E2577"/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</row>
    <row r="2578" spans="1:17">
      <c r="A2578"/>
      <c r="B2578"/>
      <c r="C2578"/>
      <c r="D2578"/>
      <c r="E2578"/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</row>
    <row r="2579" spans="1:17">
      <c r="A2579"/>
      <c r="B2579"/>
      <c r="C2579"/>
      <c r="D2579"/>
      <c r="E2579"/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</row>
    <row r="2580" spans="1:17">
      <c r="A2580"/>
      <c r="B2580"/>
      <c r="C2580"/>
      <c r="D2580"/>
      <c r="E2580"/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</row>
    <row r="2581" spans="1:17">
      <c r="A2581"/>
      <c r="B2581"/>
      <c r="C2581"/>
      <c r="D2581"/>
      <c r="E2581"/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</row>
    <row r="2582" spans="1:17">
      <c r="A2582"/>
      <c r="B2582"/>
      <c r="C2582"/>
      <c r="D2582"/>
      <c r="E2582"/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</row>
    <row r="2583" spans="1:17">
      <c r="A2583"/>
      <c r="B2583"/>
      <c r="C2583"/>
      <c r="D2583"/>
      <c r="E2583"/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</row>
    <row r="2584" spans="1:17">
      <c r="A2584"/>
      <c r="B2584"/>
      <c r="C2584"/>
      <c r="D2584"/>
      <c r="E2584"/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</row>
    <row r="2585" spans="1:17">
      <c r="A2585"/>
      <c r="B2585"/>
      <c r="C2585"/>
      <c r="D2585"/>
      <c r="E2585"/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</row>
    <row r="2586" spans="1:17">
      <c r="A2586"/>
      <c r="B2586"/>
      <c r="C2586"/>
      <c r="D2586"/>
      <c r="E2586"/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</row>
    <row r="2587" spans="1:17">
      <c r="A2587"/>
      <c r="B2587"/>
      <c r="C2587"/>
      <c r="D2587"/>
      <c r="E2587"/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</row>
    <row r="2588" spans="1:17">
      <c r="A2588"/>
      <c r="B2588"/>
      <c r="C2588"/>
      <c r="D2588"/>
      <c r="E2588"/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</row>
    <row r="2589" spans="1:17">
      <c r="A2589"/>
      <c r="B2589"/>
      <c r="C2589"/>
      <c r="D2589"/>
      <c r="E2589"/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</row>
    <row r="2590" spans="1:17">
      <c r="A2590"/>
      <c r="B2590"/>
      <c r="C2590"/>
      <c r="D2590"/>
      <c r="E2590"/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</row>
    <row r="2591" spans="1:17">
      <c r="A2591"/>
      <c r="B2591"/>
      <c r="C2591"/>
      <c r="D2591"/>
      <c r="E2591"/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</row>
    <row r="2592" spans="1:17">
      <c r="A2592"/>
      <c r="B2592"/>
      <c r="C2592"/>
      <c r="D2592"/>
      <c r="E2592"/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</row>
    <row r="2593" spans="1:17">
      <c r="A2593"/>
      <c r="B2593"/>
      <c r="C2593"/>
      <c r="D2593"/>
      <c r="E2593"/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</row>
    <row r="2594" spans="1:17">
      <c r="A2594"/>
      <c r="B2594"/>
      <c r="C2594"/>
      <c r="D2594"/>
      <c r="E2594"/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</row>
    <row r="2595" spans="1:17">
      <c r="A2595"/>
      <c r="B2595"/>
      <c r="C2595"/>
      <c r="D2595"/>
      <c r="E2595"/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</row>
    <row r="2596" spans="1:17">
      <c r="A2596"/>
      <c r="B2596"/>
      <c r="C2596"/>
      <c r="D2596"/>
      <c r="E2596"/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</row>
    <row r="2597" spans="1:17">
      <c r="A2597"/>
      <c r="B2597"/>
      <c r="C2597"/>
      <c r="D2597"/>
      <c r="E2597"/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</row>
    <row r="2598" spans="1:17">
      <c r="A2598"/>
      <c r="B2598"/>
      <c r="C2598"/>
      <c r="D2598"/>
      <c r="E2598"/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</row>
    <row r="2599" spans="1:17">
      <c r="A2599"/>
      <c r="B2599"/>
      <c r="C2599"/>
      <c r="D2599"/>
      <c r="E2599"/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</row>
    <row r="2600" spans="1:17">
      <c r="A2600"/>
      <c r="B2600"/>
      <c r="C2600"/>
      <c r="D2600"/>
      <c r="E2600"/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</row>
    <row r="2601" spans="1:17">
      <c r="A2601"/>
      <c r="B2601"/>
      <c r="C2601"/>
      <c r="D2601"/>
      <c r="E2601"/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</row>
    <row r="2602" spans="1:17">
      <c r="A2602"/>
      <c r="B2602"/>
      <c r="C2602"/>
      <c r="D2602"/>
      <c r="E2602"/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</row>
    <row r="2603" spans="1:17">
      <c r="A2603"/>
      <c r="B2603"/>
      <c r="C2603"/>
      <c r="D2603"/>
      <c r="E2603"/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</row>
    <row r="2604" spans="1:17">
      <c r="A2604"/>
      <c r="B2604"/>
      <c r="C2604"/>
      <c r="D2604"/>
      <c r="E2604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</row>
    <row r="2605" spans="1:17">
      <c r="A2605"/>
      <c r="B2605"/>
      <c r="C2605"/>
      <c r="D2605"/>
      <c r="E2605"/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</row>
    <row r="2606" spans="1:17">
      <c r="A2606"/>
      <c r="B2606"/>
      <c r="C2606"/>
      <c r="D2606"/>
      <c r="E2606"/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</row>
    <row r="2607" spans="1:17">
      <c r="A2607"/>
      <c r="B2607"/>
      <c r="C2607"/>
      <c r="D2607"/>
      <c r="E2607"/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</row>
    <row r="2608" spans="1:17">
      <c r="A2608"/>
      <c r="B2608"/>
      <c r="C2608"/>
      <c r="D2608"/>
      <c r="E2608"/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</row>
    <row r="2609" spans="1:17">
      <c r="A2609"/>
      <c r="B2609"/>
      <c r="C2609"/>
      <c r="D2609"/>
      <c r="E2609"/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</row>
    <row r="2610" spans="1:17">
      <c r="A2610"/>
      <c r="B2610"/>
      <c r="C2610"/>
      <c r="D2610"/>
      <c r="E2610"/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</row>
    <row r="2611" spans="1:17">
      <c r="A2611"/>
      <c r="B2611"/>
      <c r="C2611"/>
      <c r="D2611"/>
      <c r="E2611"/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</row>
    <row r="2612" spans="1:17">
      <c r="A2612"/>
      <c r="B2612"/>
      <c r="C2612"/>
      <c r="D2612"/>
      <c r="E2612"/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</row>
    <row r="2613" spans="1:17">
      <c r="A2613"/>
      <c r="B2613"/>
      <c r="C2613"/>
      <c r="D2613"/>
      <c r="E2613"/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</row>
    <row r="2614" spans="1:17">
      <c r="A2614"/>
      <c r="B2614"/>
      <c r="C2614"/>
      <c r="D2614"/>
      <c r="E2614"/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</row>
    <row r="2615" spans="1:17">
      <c r="A2615"/>
      <c r="B2615"/>
      <c r="C2615"/>
      <c r="D2615"/>
      <c r="E2615"/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</row>
    <row r="2616" spans="1:17">
      <c r="A2616"/>
      <c r="B2616"/>
      <c r="C2616"/>
      <c r="D2616"/>
      <c r="E2616"/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</row>
    <row r="2617" spans="1:17">
      <c r="A2617"/>
      <c r="B2617"/>
      <c r="C2617"/>
      <c r="D2617"/>
      <c r="E2617"/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</row>
    <row r="2618" spans="1:17">
      <c r="A2618"/>
      <c r="B2618"/>
      <c r="C2618"/>
      <c r="D2618"/>
      <c r="E2618"/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</row>
    <row r="2619" spans="1:17">
      <c r="A2619"/>
      <c r="B2619"/>
      <c r="C2619"/>
      <c r="D2619"/>
      <c r="E2619"/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</row>
    <row r="2620" spans="1:17">
      <c r="A2620"/>
      <c r="B2620"/>
      <c r="C2620"/>
      <c r="D2620"/>
      <c r="E2620"/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</row>
    <row r="2621" spans="1:17">
      <c r="A2621"/>
      <c r="B2621"/>
      <c r="C2621"/>
      <c r="D2621"/>
      <c r="E2621"/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</row>
    <row r="2622" spans="1:17">
      <c r="A2622"/>
      <c r="B2622"/>
      <c r="C2622"/>
      <c r="D2622"/>
      <c r="E2622"/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</row>
    <row r="2623" spans="1:17">
      <c r="A2623"/>
      <c r="B2623"/>
      <c r="C2623"/>
      <c r="D2623"/>
      <c r="E2623"/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</row>
    <row r="2624" spans="1:17">
      <c r="A2624"/>
      <c r="B2624"/>
      <c r="C2624"/>
      <c r="D2624"/>
      <c r="E2624"/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</row>
    <row r="2625" spans="1:17">
      <c r="A2625"/>
      <c r="B2625"/>
      <c r="C2625"/>
      <c r="D2625"/>
      <c r="E2625"/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</row>
    <row r="2626" spans="1:17">
      <c r="A2626"/>
      <c r="B2626"/>
      <c r="C2626"/>
      <c r="D2626"/>
      <c r="E2626"/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</row>
    <row r="2627" spans="1:17">
      <c r="A2627"/>
      <c r="B2627"/>
      <c r="C2627"/>
      <c r="D2627"/>
      <c r="E2627"/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</row>
    <row r="2628" spans="1:17">
      <c r="A2628"/>
      <c r="B2628"/>
      <c r="C2628"/>
      <c r="D2628"/>
      <c r="E2628"/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</row>
    <row r="2629" spans="1:17">
      <c r="A2629"/>
      <c r="B2629"/>
      <c r="C2629"/>
      <c r="D2629"/>
      <c r="E2629"/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</row>
    <row r="2630" spans="1:17">
      <c r="A2630"/>
      <c r="B2630"/>
      <c r="C2630"/>
      <c r="D2630"/>
      <c r="E2630"/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</row>
    <row r="2631" spans="1:17">
      <c r="A2631"/>
      <c r="B2631"/>
      <c r="C2631"/>
      <c r="D2631"/>
      <c r="E2631"/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</row>
    <row r="2632" spans="1:17">
      <c r="A2632"/>
      <c r="B2632"/>
      <c r="C2632"/>
      <c r="D2632"/>
      <c r="E2632"/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</row>
    <row r="2633" spans="1:17">
      <c r="A2633"/>
      <c r="B2633"/>
      <c r="C2633"/>
      <c r="D2633"/>
      <c r="E2633"/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</row>
    <row r="2634" spans="1:17">
      <c r="A2634"/>
      <c r="B2634"/>
      <c r="C2634"/>
      <c r="D2634"/>
      <c r="E2634"/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</row>
    <row r="2635" spans="1:17">
      <c r="A2635"/>
      <c r="B2635"/>
      <c r="C2635"/>
      <c r="D2635"/>
      <c r="E2635"/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</row>
    <row r="2636" spans="1:17">
      <c r="A2636"/>
      <c r="B2636"/>
      <c r="C2636"/>
      <c r="D2636"/>
      <c r="E2636"/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</row>
    <row r="2637" spans="1:17">
      <c r="A2637"/>
      <c r="B2637"/>
      <c r="C2637"/>
      <c r="D2637"/>
      <c r="E2637"/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</row>
    <row r="2638" spans="1:17">
      <c r="A2638"/>
      <c r="B2638"/>
      <c r="C2638"/>
      <c r="D2638"/>
      <c r="E2638"/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</row>
    <row r="2639" spans="1:17">
      <c r="A2639"/>
      <c r="B2639"/>
      <c r="C2639"/>
      <c r="D2639"/>
      <c r="E2639"/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</row>
    <row r="2640" spans="1:17">
      <c r="A2640"/>
      <c r="B2640"/>
      <c r="C2640"/>
      <c r="D2640"/>
      <c r="E2640"/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</row>
    <row r="2641" spans="1:17">
      <c r="A2641"/>
      <c r="B2641"/>
      <c r="C2641"/>
      <c r="D2641"/>
      <c r="E2641"/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</row>
    <row r="2642" spans="1:17">
      <c r="A2642"/>
      <c r="B2642"/>
      <c r="C2642"/>
      <c r="D2642"/>
      <c r="E2642"/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</row>
    <row r="2643" spans="1:17">
      <c r="A2643"/>
      <c r="B2643"/>
      <c r="C2643"/>
      <c r="D2643"/>
      <c r="E2643"/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</row>
    <row r="2644" spans="1:17">
      <c r="A2644"/>
      <c r="B2644"/>
      <c r="C2644"/>
      <c r="D2644"/>
      <c r="E2644"/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</row>
    <row r="2645" spans="1:17">
      <c r="A2645"/>
      <c r="B2645"/>
      <c r="C2645"/>
      <c r="D2645"/>
      <c r="E2645"/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</row>
    <row r="2646" spans="1:17">
      <c r="A2646"/>
      <c r="B2646"/>
      <c r="C2646"/>
      <c r="D2646"/>
      <c r="E2646"/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</row>
    <row r="2647" spans="1:17">
      <c r="A2647"/>
      <c r="B2647"/>
      <c r="C2647"/>
      <c r="D2647"/>
      <c r="E2647"/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</row>
    <row r="2648" spans="1:17">
      <c r="A2648"/>
      <c r="B2648"/>
      <c r="C2648"/>
      <c r="D2648"/>
      <c r="E2648"/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</row>
    <row r="2649" spans="1:17">
      <c r="A2649"/>
      <c r="B2649"/>
      <c r="C2649"/>
      <c r="D2649"/>
      <c r="E2649"/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</row>
    <row r="2650" spans="1:17">
      <c r="A2650"/>
      <c r="B2650"/>
      <c r="C2650"/>
      <c r="D2650"/>
      <c r="E2650"/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</row>
    <row r="2651" spans="1:17">
      <c r="A2651"/>
      <c r="B2651"/>
      <c r="C2651"/>
      <c r="D2651"/>
      <c r="E2651"/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</row>
    <row r="2652" spans="1:17">
      <c r="A2652"/>
      <c r="B2652"/>
      <c r="C2652"/>
      <c r="D2652"/>
      <c r="E2652"/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</row>
    <row r="2653" spans="1:17">
      <c r="A2653"/>
      <c r="B2653"/>
      <c r="C2653"/>
      <c r="D2653"/>
      <c r="E2653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</row>
    <row r="2654" spans="1:17">
      <c r="A2654"/>
      <c r="B2654"/>
      <c r="C2654"/>
      <c r="D2654"/>
      <c r="E2654"/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</row>
    <row r="2655" spans="1:17">
      <c r="A2655"/>
      <c r="B2655"/>
      <c r="C2655"/>
      <c r="D2655"/>
      <c r="E2655"/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</row>
    <row r="2656" spans="1:17">
      <c r="A2656"/>
      <c r="B2656"/>
      <c r="C2656"/>
      <c r="D2656"/>
      <c r="E2656"/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</row>
    <row r="2657" spans="1:17">
      <c r="A2657"/>
      <c r="B2657"/>
      <c r="C2657"/>
      <c r="D2657"/>
      <c r="E2657"/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</row>
    <row r="2658" spans="1:17">
      <c r="A2658"/>
      <c r="B2658"/>
      <c r="C2658"/>
      <c r="D2658"/>
      <c r="E2658"/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</row>
    <row r="2659" spans="1:17">
      <c r="A2659"/>
      <c r="B2659"/>
      <c r="C2659"/>
      <c r="D2659"/>
      <c r="E2659"/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</row>
    <row r="2660" spans="1:17">
      <c r="A2660"/>
      <c r="B2660"/>
      <c r="C2660"/>
      <c r="D2660"/>
      <c r="E2660"/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</row>
    <row r="2661" spans="1:17">
      <c r="A2661"/>
      <c r="B2661"/>
      <c r="C2661"/>
      <c r="D2661"/>
      <c r="E2661"/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</row>
    <row r="2662" spans="1:17">
      <c r="A2662"/>
      <c r="B2662"/>
      <c r="C2662"/>
      <c r="D2662"/>
      <c r="E2662"/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</row>
    <row r="2663" spans="1:17">
      <c r="A2663"/>
      <c r="B2663"/>
      <c r="C2663"/>
      <c r="D2663"/>
      <c r="E2663"/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</row>
    <row r="2664" spans="1:17">
      <c r="A2664"/>
      <c r="B2664"/>
      <c r="C2664"/>
      <c r="D2664"/>
      <c r="E2664"/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</row>
    <row r="2665" spans="1:17">
      <c r="A2665"/>
      <c r="B2665"/>
      <c r="C2665"/>
      <c r="D2665"/>
      <c r="E2665"/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</row>
    <row r="2666" spans="1:17">
      <c r="A2666"/>
      <c r="B2666"/>
      <c r="C2666"/>
      <c r="D2666"/>
      <c r="E2666"/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</row>
    <row r="2667" spans="1:17">
      <c r="A2667"/>
      <c r="B2667"/>
      <c r="C2667"/>
      <c r="D2667"/>
      <c r="E2667"/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</row>
    <row r="2668" spans="1:17">
      <c r="A2668"/>
      <c r="B2668"/>
      <c r="C2668"/>
      <c r="D2668"/>
      <c r="E2668"/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</row>
    <row r="2669" spans="1:17">
      <c r="A2669"/>
      <c r="B2669"/>
      <c r="C2669"/>
      <c r="D2669"/>
      <c r="E2669"/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</row>
    <row r="2670" spans="1:17">
      <c r="A2670"/>
      <c r="B2670"/>
      <c r="C2670"/>
      <c r="D2670"/>
      <c r="E2670"/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</row>
    <row r="2671" spans="1:17">
      <c r="A2671"/>
      <c r="B2671"/>
      <c r="C2671"/>
      <c r="D2671"/>
      <c r="E2671"/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</row>
    <row r="2672" spans="1:17">
      <c r="A2672"/>
      <c r="B2672"/>
      <c r="C2672"/>
      <c r="D2672"/>
      <c r="E2672"/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</row>
    <row r="2673" spans="1:17">
      <c r="A2673"/>
      <c r="B2673"/>
      <c r="C2673"/>
      <c r="D2673"/>
      <c r="E2673"/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</row>
    <row r="2674" spans="1:17">
      <c r="A2674"/>
      <c r="B2674"/>
      <c r="C2674"/>
      <c r="D2674"/>
      <c r="E2674"/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</row>
    <row r="2675" spans="1:17">
      <c r="A2675"/>
      <c r="B2675"/>
      <c r="C2675"/>
      <c r="D2675"/>
      <c r="E2675"/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</row>
    <row r="2676" spans="1:17">
      <c r="A2676"/>
      <c r="B2676"/>
      <c r="C2676"/>
      <c r="D2676"/>
      <c r="E2676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</row>
    <row r="2677" spans="1:17">
      <c r="A2677"/>
      <c r="B2677"/>
      <c r="C2677"/>
      <c r="D2677"/>
      <c r="E2677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</row>
    <row r="2678" spans="1:17">
      <c r="A2678"/>
      <c r="B2678"/>
      <c r="C2678"/>
      <c r="D2678"/>
      <c r="E2678"/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</row>
    <row r="2679" spans="1:17">
      <c r="A2679"/>
      <c r="B2679"/>
      <c r="C2679"/>
      <c r="D2679"/>
      <c r="E2679"/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</row>
    <row r="2680" spans="1:17">
      <c r="A2680"/>
      <c r="B2680"/>
      <c r="C2680"/>
      <c r="D2680"/>
      <c r="E2680"/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</row>
    <row r="2681" spans="1:17">
      <c r="A2681"/>
      <c r="B2681"/>
      <c r="C2681"/>
      <c r="D2681"/>
      <c r="E2681"/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</row>
    <row r="2682" spans="1:17">
      <c r="A2682"/>
      <c r="B2682"/>
      <c r="C2682"/>
      <c r="D2682"/>
      <c r="E2682"/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</row>
    <row r="2683" spans="1:17">
      <c r="A2683"/>
      <c r="B2683"/>
      <c r="C2683"/>
      <c r="D2683"/>
      <c r="E2683"/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</row>
    <row r="2684" spans="1:17">
      <c r="A2684"/>
      <c r="B2684"/>
      <c r="C2684"/>
      <c r="D2684"/>
      <c r="E2684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</row>
    <row r="2685" spans="1:17">
      <c r="A2685"/>
      <c r="B2685"/>
      <c r="C2685"/>
      <c r="D2685"/>
      <c r="E2685"/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</row>
    <row r="2686" spans="1:17">
      <c r="A2686"/>
      <c r="B2686"/>
      <c r="C2686"/>
      <c r="D2686"/>
      <c r="E2686"/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</row>
    <row r="2687" spans="1:17">
      <c r="A2687"/>
      <c r="B2687"/>
      <c r="C2687"/>
      <c r="D2687"/>
      <c r="E2687"/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</row>
    <row r="2688" spans="1:17">
      <c r="A2688"/>
      <c r="B2688"/>
      <c r="C2688"/>
      <c r="D2688"/>
      <c r="E2688"/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</row>
    <row r="2689" spans="1:17">
      <c r="A2689"/>
      <c r="B2689"/>
      <c r="C2689"/>
      <c r="D2689"/>
      <c r="E2689"/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</row>
    <row r="2690" spans="1:17">
      <c r="A2690"/>
      <c r="B2690"/>
      <c r="C2690"/>
      <c r="D2690"/>
      <c r="E2690"/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</row>
    <row r="2691" spans="1:17">
      <c r="A2691"/>
      <c r="B2691"/>
      <c r="C2691"/>
      <c r="D2691"/>
      <c r="E2691"/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</row>
    <row r="2692" spans="1:17">
      <c r="A2692"/>
      <c r="B2692"/>
      <c r="C2692"/>
      <c r="D2692"/>
      <c r="E2692"/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</row>
    <row r="2693" spans="1:17">
      <c r="A2693"/>
      <c r="B2693"/>
      <c r="C2693"/>
      <c r="D2693"/>
      <c r="E2693"/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</row>
    <row r="2694" spans="1:17">
      <c r="A2694"/>
      <c r="B2694"/>
      <c r="C2694"/>
      <c r="D2694"/>
      <c r="E2694"/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</row>
    <row r="2695" spans="1:17">
      <c r="A2695"/>
      <c r="B2695"/>
      <c r="C2695"/>
      <c r="D2695"/>
      <c r="E2695"/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</row>
    <row r="2696" spans="1:17">
      <c r="A2696"/>
      <c r="B2696"/>
      <c r="C2696"/>
      <c r="D2696"/>
      <c r="E2696"/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</row>
    <row r="2697" spans="1:17">
      <c r="A2697"/>
      <c r="B2697"/>
      <c r="C2697"/>
      <c r="D2697"/>
      <c r="E2697"/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</row>
    <row r="2698" spans="1:17">
      <c r="A2698"/>
      <c r="B2698"/>
      <c r="C2698"/>
      <c r="D2698"/>
      <c r="E2698"/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</row>
    <row r="2699" spans="1:17">
      <c r="A2699"/>
      <c r="B2699"/>
      <c r="C2699"/>
      <c r="D2699"/>
      <c r="E2699"/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</row>
    <row r="2700" spans="1:17">
      <c r="A2700"/>
      <c r="B2700"/>
      <c r="C2700"/>
      <c r="D2700"/>
      <c r="E2700"/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</row>
    <row r="2701" spans="1:17">
      <c r="A2701"/>
      <c r="B2701"/>
      <c r="C2701"/>
      <c r="D2701"/>
      <c r="E2701"/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</row>
    <row r="2702" spans="1:17">
      <c r="A2702"/>
      <c r="B2702"/>
      <c r="C2702"/>
      <c r="D2702"/>
      <c r="E2702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</row>
    <row r="2703" spans="1:17">
      <c r="A2703"/>
      <c r="B2703"/>
      <c r="C2703"/>
      <c r="D2703"/>
      <c r="E2703"/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</row>
    <row r="2704" spans="1:17">
      <c r="A2704"/>
      <c r="B2704"/>
      <c r="C2704"/>
      <c r="D2704"/>
      <c r="E2704"/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</row>
    <row r="2705" spans="1:17">
      <c r="A2705"/>
      <c r="B2705"/>
      <c r="C2705"/>
      <c r="D2705"/>
      <c r="E2705"/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</row>
    <row r="2706" spans="1:17">
      <c r="A2706"/>
      <c r="B2706"/>
      <c r="C2706"/>
      <c r="D2706"/>
      <c r="E2706"/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</row>
    <row r="2707" spans="1:17">
      <c r="A2707"/>
      <c r="B2707"/>
      <c r="C2707"/>
      <c r="D2707"/>
      <c r="E2707"/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</row>
    <row r="2708" spans="1:17">
      <c r="A2708"/>
      <c r="B2708"/>
      <c r="C2708"/>
      <c r="D2708"/>
      <c r="E2708"/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</row>
    <row r="2709" spans="1:17">
      <c r="A2709"/>
      <c r="B2709"/>
      <c r="C2709"/>
      <c r="D2709"/>
      <c r="E2709"/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</row>
    <row r="2710" spans="1:17">
      <c r="A2710"/>
      <c r="B2710"/>
      <c r="C2710"/>
      <c r="D2710"/>
      <c r="E2710"/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</row>
    <row r="2711" spans="1:17">
      <c r="A2711"/>
      <c r="B2711"/>
      <c r="C2711"/>
      <c r="D2711"/>
      <c r="E2711"/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</row>
    <row r="2712" spans="1:17">
      <c r="A2712"/>
      <c r="B2712"/>
      <c r="C2712"/>
      <c r="D2712"/>
      <c r="E2712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</row>
    <row r="2713" spans="1:17">
      <c r="A2713"/>
      <c r="B2713"/>
      <c r="C2713"/>
      <c r="D2713"/>
      <c r="E2713"/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</row>
    <row r="2714" spans="1:17">
      <c r="A2714"/>
      <c r="B2714"/>
      <c r="C2714"/>
      <c r="D2714"/>
      <c r="E2714"/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</row>
    <row r="2715" spans="1:17">
      <c r="A2715"/>
      <c r="B2715"/>
      <c r="C2715"/>
      <c r="D2715"/>
      <c r="E2715"/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</row>
    <row r="2716" spans="1:17">
      <c r="A2716"/>
      <c r="B2716"/>
      <c r="C2716"/>
      <c r="D2716"/>
      <c r="E2716"/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</row>
    <row r="2717" spans="1:17">
      <c r="A2717"/>
      <c r="B2717"/>
      <c r="C2717"/>
      <c r="D2717"/>
      <c r="E2717"/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</row>
    <row r="2718" spans="1:17">
      <c r="A2718"/>
      <c r="B2718"/>
      <c r="C2718"/>
      <c r="D2718"/>
      <c r="E2718"/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</row>
    <row r="2719" spans="1:17">
      <c r="A2719"/>
      <c r="B2719"/>
      <c r="C2719"/>
      <c r="D2719"/>
      <c r="E2719"/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</row>
    <row r="2720" spans="1:17">
      <c r="A2720"/>
      <c r="B2720"/>
      <c r="C2720"/>
      <c r="D2720"/>
      <c r="E2720"/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</row>
    <row r="2721" spans="1:17">
      <c r="A2721"/>
      <c r="B2721"/>
      <c r="C2721"/>
      <c r="D2721"/>
      <c r="E2721"/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</row>
    <row r="2722" spans="1:17">
      <c r="A2722"/>
      <c r="B2722"/>
      <c r="C2722"/>
      <c r="D2722"/>
      <c r="E2722"/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</row>
    <row r="2723" spans="1:17">
      <c r="A2723"/>
      <c r="B2723"/>
      <c r="C2723"/>
      <c r="D2723"/>
      <c r="E2723"/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</row>
    <row r="2724" spans="1:17">
      <c r="A2724"/>
      <c r="B2724"/>
      <c r="C2724"/>
      <c r="D2724"/>
      <c r="E2724"/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</row>
    <row r="2725" spans="1:17">
      <c r="A2725"/>
      <c r="B2725"/>
      <c r="C2725"/>
      <c r="D2725"/>
      <c r="E2725"/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</row>
    <row r="2726" spans="1:17">
      <c r="A2726"/>
      <c r="B2726"/>
      <c r="C2726"/>
      <c r="D2726"/>
      <c r="E2726"/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</row>
    <row r="2727" spans="1:17">
      <c r="A2727"/>
      <c r="B2727"/>
      <c r="C2727"/>
      <c r="D2727"/>
      <c r="E2727"/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</row>
    <row r="2728" spans="1:17">
      <c r="A2728"/>
      <c r="B2728"/>
      <c r="C2728"/>
      <c r="D2728"/>
      <c r="E2728"/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</row>
    <row r="2729" spans="1:17">
      <c r="A2729"/>
      <c r="B2729"/>
      <c r="C2729"/>
      <c r="D2729"/>
      <c r="E2729"/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</row>
    <row r="2730" spans="1:17">
      <c r="A2730"/>
      <c r="B2730"/>
      <c r="C2730"/>
      <c r="D2730"/>
      <c r="E2730"/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</row>
    <row r="2731" spans="1:17">
      <c r="A2731"/>
      <c r="B2731"/>
      <c r="C2731"/>
      <c r="D2731"/>
      <c r="E2731"/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</row>
    <row r="2732" spans="1:17">
      <c r="A2732"/>
      <c r="B2732"/>
      <c r="C2732"/>
      <c r="D2732"/>
      <c r="E2732"/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</row>
    <row r="2733" spans="1:17">
      <c r="A2733"/>
      <c r="B2733"/>
      <c r="C2733"/>
      <c r="D2733"/>
      <c r="E2733"/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</row>
    <row r="2734" spans="1:17">
      <c r="A2734"/>
      <c r="B2734"/>
      <c r="C2734"/>
      <c r="D2734"/>
      <c r="E2734"/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</row>
    <row r="2735" spans="1:17">
      <c r="A2735"/>
      <c r="B2735"/>
      <c r="C2735"/>
      <c r="D2735"/>
      <c r="E2735"/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</row>
    <row r="2736" spans="1:17">
      <c r="A2736"/>
      <c r="B2736"/>
      <c r="C2736"/>
      <c r="D2736"/>
      <c r="E2736"/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</row>
    <row r="2737" spans="1:17">
      <c r="A2737"/>
      <c r="B2737"/>
      <c r="C2737"/>
      <c r="D2737"/>
      <c r="E2737"/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</row>
    <row r="2738" spans="1:17">
      <c r="A2738"/>
      <c r="B2738"/>
      <c r="C2738"/>
      <c r="D2738"/>
      <c r="E2738"/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</row>
    <row r="2739" spans="1:17">
      <c r="A2739"/>
      <c r="B2739"/>
      <c r="C2739"/>
      <c r="D2739"/>
      <c r="E2739"/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</row>
    <row r="2740" spans="1:17">
      <c r="A2740"/>
      <c r="B2740"/>
      <c r="C2740"/>
      <c r="D2740"/>
      <c r="E2740"/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</row>
    <row r="2741" spans="1:17">
      <c r="A2741"/>
      <c r="B2741"/>
      <c r="C2741"/>
      <c r="D2741"/>
      <c r="E2741"/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</row>
    <row r="2742" spans="1:17">
      <c r="A2742"/>
      <c r="B2742"/>
      <c r="C2742"/>
      <c r="D2742"/>
      <c r="E2742"/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</row>
    <row r="2743" spans="1:17">
      <c r="A2743"/>
      <c r="B2743"/>
      <c r="C2743"/>
      <c r="D2743"/>
      <c r="E2743"/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</row>
    <row r="2744" spans="1:17">
      <c r="A2744"/>
      <c r="B2744"/>
      <c r="C2744"/>
      <c r="D2744"/>
      <c r="E2744"/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</row>
    <row r="2745" spans="1:17">
      <c r="A2745"/>
      <c r="B2745"/>
      <c r="C2745"/>
      <c r="D2745"/>
      <c r="E2745"/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</row>
    <row r="2746" spans="1:17">
      <c r="A2746"/>
      <c r="B2746"/>
      <c r="C2746"/>
      <c r="D2746"/>
      <c r="E2746"/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</row>
    <row r="2747" spans="1:17">
      <c r="A2747"/>
      <c r="B2747"/>
      <c r="C2747"/>
      <c r="D2747"/>
      <c r="E2747"/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</row>
    <row r="2748" spans="1:17">
      <c r="A2748"/>
      <c r="B2748"/>
      <c r="C2748"/>
      <c r="D2748"/>
      <c r="E2748"/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</row>
    <row r="2749" spans="1:17">
      <c r="A2749"/>
      <c r="B2749"/>
      <c r="C2749"/>
      <c r="D2749"/>
      <c r="E2749"/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</row>
    <row r="2750" spans="1:17">
      <c r="A2750"/>
      <c r="B2750"/>
      <c r="C2750"/>
      <c r="D2750"/>
      <c r="E2750"/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</row>
    <row r="2751" spans="1:17">
      <c r="A2751"/>
      <c r="B2751"/>
      <c r="C2751"/>
      <c r="D2751"/>
      <c r="E2751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</row>
    <row r="2752" spans="1:17">
      <c r="A2752"/>
      <c r="B2752"/>
      <c r="C2752"/>
      <c r="D2752"/>
      <c r="E2752"/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</row>
    <row r="2753" spans="1:17">
      <c r="A2753"/>
      <c r="B2753"/>
      <c r="C2753"/>
      <c r="D2753"/>
      <c r="E2753"/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</row>
    <row r="2754" spans="1:17">
      <c r="A2754"/>
      <c r="B2754"/>
      <c r="C2754"/>
      <c r="D2754"/>
      <c r="E2754"/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</row>
    <row r="2755" spans="1:17">
      <c r="A2755"/>
      <c r="B2755"/>
      <c r="C2755"/>
      <c r="D2755"/>
      <c r="E2755"/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</row>
    <row r="2756" spans="1:17">
      <c r="A2756"/>
      <c r="B2756"/>
      <c r="C2756"/>
      <c r="D2756"/>
      <c r="E2756"/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</row>
    <row r="2757" spans="1:17">
      <c r="A2757"/>
      <c r="B2757"/>
      <c r="C2757"/>
      <c r="D2757"/>
      <c r="E2757"/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</row>
    <row r="2758" spans="1:17">
      <c r="A2758"/>
      <c r="B2758"/>
      <c r="C2758"/>
      <c r="D2758"/>
      <c r="E2758"/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</row>
    <row r="2759" spans="1:17">
      <c r="A2759"/>
      <c r="B2759"/>
      <c r="C2759"/>
      <c r="D2759"/>
      <c r="E2759"/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</row>
    <row r="2760" spans="1:17">
      <c r="A2760"/>
      <c r="B2760"/>
      <c r="C2760"/>
      <c r="D2760"/>
      <c r="E2760"/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</row>
    <row r="2761" spans="1:17">
      <c r="A2761"/>
      <c r="B2761"/>
      <c r="C2761"/>
      <c r="D2761"/>
      <c r="E2761"/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</row>
    <row r="2762" spans="1:17">
      <c r="A2762"/>
      <c r="B2762"/>
      <c r="C2762"/>
      <c r="D2762"/>
      <c r="E2762"/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</row>
    <row r="2763" spans="1:17">
      <c r="A2763"/>
      <c r="B2763"/>
      <c r="C2763"/>
      <c r="D2763"/>
      <c r="E2763"/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</row>
    <row r="2764" spans="1:17">
      <c r="A2764"/>
      <c r="B2764"/>
      <c r="C2764"/>
      <c r="D2764"/>
      <c r="E2764"/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</row>
    <row r="2765" spans="1:17">
      <c r="A2765"/>
      <c r="B2765"/>
      <c r="C2765"/>
      <c r="D2765"/>
      <c r="E2765"/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</row>
    <row r="2766" spans="1:17">
      <c r="A2766"/>
      <c r="B2766"/>
      <c r="C2766"/>
      <c r="D2766"/>
      <c r="E2766"/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</row>
    <row r="2767" spans="1:17">
      <c r="A2767"/>
      <c r="B2767"/>
      <c r="C2767"/>
      <c r="D2767"/>
      <c r="E2767"/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</row>
    <row r="2768" spans="1:17">
      <c r="A2768"/>
      <c r="B2768"/>
      <c r="C2768"/>
      <c r="D2768"/>
      <c r="E2768"/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</row>
    <row r="2769" spans="1:17">
      <c r="A2769"/>
      <c r="B2769"/>
      <c r="C2769"/>
      <c r="D2769"/>
      <c r="E2769"/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</row>
    <row r="2770" spans="1:17">
      <c r="A2770"/>
      <c r="B2770"/>
      <c r="C2770"/>
      <c r="D2770"/>
      <c r="E2770"/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</row>
    <row r="2771" spans="1:17">
      <c r="A2771"/>
      <c r="B2771"/>
      <c r="C2771"/>
      <c r="D2771"/>
      <c r="E2771"/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</row>
    <row r="2772" spans="1:17">
      <c r="A2772"/>
      <c r="B2772"/>
      <c r="C2772"/>
      <c r="D2772"/>
      <c r="E2772"/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</row>
    <row r="2773" spans="1:17">
      <c r="A2773"/>
      <c r="B2773"/>
      <c r="C2773"/>
      <c r="D2773"/>
      <c r="E2773"/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</row>
    <row r="2774" spans="1:17">
      <c r="A2774"/>
      <c r="B2774"/>
      <c r="C2774"/>
      <c r="D2774"/>
      <c r="E2774"/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</row>
    <row r="2775" spans="1:17">
      <c r="A2775"/>
      <c r="B2775"/>
      <c r="C2775"/>
      <c r="D2775"/>
      <c r="E2775"/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</row>
    <row r="2776" spans="1:17">
      <c r="A2776"/>
      <c r="B2776"/>
      <c r="C2776"/>
      <c r="D2776"/>
      <c r="E2776"/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</row>
    <row r="2777" spans="1:17">
      <c r="A2777"/>
      <c r="B2777"/>
      <c r="C2777"/>
      <c r="D2777"/>
      <c r="E2777"/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</row>
    <row r="2778" spans="1:17">
      <c r="A2778"/>
      <c r="B2778"/>
      <c r="C2778"/>
      <c r="D2778"/>
      <c r="E2778"/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</row>
    <row r="2779" spans="1:17">
      <c r="A2779"/>
      <c r="B2779"/>
      <c r="C2779"/>
      <c r="D2779"/>
      <c r="E2779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</row>
    <row r="2780" spans="1:17">
      <c r="A2780"/>
      <c r="B2780"/>
      <c r="C2780"/>
      <c r="D2780"/>
      <c r="E2780"/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</row>
    <row r="2781" spans="1:17">
      <c r="A2781"/>
      <c r="B2781"/>
      <c r="C2781"/>
      <c r="D2781"/>
      <c r="E2781"/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</row>
    <row r="2782" spans="1:17">
      <c r="A2782"/>
      <c r="B2782"/>
      <c r="C2782"/>
      <c r="D2782"/>
      <c r="E2782"/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</row>
    <row r="2783" spans="1:17">
      <c r="A2783"/>
      <c r="B2783"/>
      <c r="C2783"/>
      <c r="D2783"/>
      <c r="E2783"/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</row>
    <row r="2784" spans="1:17">
      <c r="A2784"/>
      <c r="B2784"/>
      <c r="C2784"/>
      <c r="D2784"/>
      <c r="E2784"/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</row>
    <row r="2785" spans="1:17">
      <c r="A2785"/>
      <c r="B2785"/>
      <c r="C2785"/>
      <c r="D2785"/>
      <c r="E2785"/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</row>
    <row r="2786" spans="1:17">
      <c r="A2786"/>
      <c r="B2786"/>
      <c r="C2786"/>
      <c r="D2786"/>
      <c r="E2786"/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</row>
    <row r="2787" spans="1:17">
      <c r="A2787"/>
      <c r="B2787"/>
      <c r="C2787"/>
      <c r="D2787"/>
      <c r="E2787"/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</row>
    <row r="2788" spans="1:17">
      <c r="A2788"/>
      <c r="B2788"/>
      <c r="C2788"/>
      <c r="D2788"/>
      <c r="E2788"/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</row>
    <row r="2789" spans="1:17">
      <c r="A2789"/>
      <c r="B2789"/>
      <c r="C2789"/>
      <c r="D2789"/>
      <c r="E2789"/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</row>
    <row r="2790" spans="1:17">
      <c r="A2790"/>
      <c r="B2790"/>
      <c r="C2790"/>
      <c r="D2790"/>
      <c r="E2790"/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</row>
    <row r="2791" spans="1:17">
      <c r="A2791"/>
      <c r="B2791"/>
      <c r="C2791"/>
      <c r="D2791"/>
      <c r="E2791"/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</row>
    <row r="2792" spans="1:17">
      <c r="A2792"/>
      <c r="B2792"/>
      <c r="C2792"/>
      <c r="D2792"/>
      <c r="E2792"/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</row>
    <row r="2793" spans="1:17">
      <c r="A2793"/>
      <c r="B2793"/>
      <c r="C2793"/>
      <c r="D2793"/>
      <c r="E2793"/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</row>
    <row r="2794" spans="1:17">
      <c r="A2794"/>
      <c r="B2794"/>
      <c r="C2794"/>
      <c r="D2794"/>
      <c r="E2794"/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</row>
    <row r="2795" spans="1:17">
      <c r="A2795"/>
      <c r="B2795"/>
      <c r="C2795"/>
      <c r="D2795"/>
      <c r="E2795"/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</row>
    <row r="2796" spans="1:17">
      <c r="A2796"/>
      <c r="B2796"/>
      <c r="C2796"/>
      <c r="D2796"/>
      <c r="E2796"/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</row>
    <row r="2797" spans="1:17">
      <c r="A2797"/>
      <c r="B2797"/>
      <c r="C2797"/>
      <c r="D2797"/>
      <c r="E2797"/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</row>
    <row r="2798" spans="1:17">
      <c r="A2798"/>
      <c r="B2798"/>
      <c r="C2798"/>
      <c r="D2798"/>
      <c r="E2798"/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</row>
    <row r="2799" spans="1:17">
      <c r="A2799"/>
      <c r="B2799"/>
      <c r="C2799"/>
      <c r="D2799"/>
      <c r="E2799"/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</row>
    <row r="2800" spans="1:17">
      <c r="A2800"/>
      <c r="B2800"/>
      <c r="C2800"/>
      <c r="D2800"/>
      <c r="E2800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</row>
    <row r="2801" spans="1:17">
      <c r="A2801"/>
      <c r="B2801"/>
      <c r="C2801"/>
      <c r="D2801"/>
      <c r="E2801"/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</row>
    <row r="2802" spans="1:17">
      <c r="A2802"/>
      <c r="B2802"/>
      <c r="C2802"/>
      <c r="D2802"/>
      <c r="E2802"/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</row>
    <row r="2803" spans="1:17">
      <c r="A2803"/>
      <c r="B2803"/>
      <c r="C2803"/>
      <c r="D2803"/>
      <c r="E2803"/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</row>
    <row r="2804" spans="1:17">
      <c r="A2804"/>
      <c r="B2804"/>
      <c r="C2804"/>
      <c r="D2804"/>
      <c r="E2804"/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</row>
    <row r="2805" spans="1:17">
      <c r="A2805"/>
      <c r="B2805"/>
      <c r="C2805"/>
      <c r="D2805"/>
      <c r="E2805"/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</row>
    <row r="2806" spans="1:17">
      <c r="A2806"/>
      <c r="B2806"/>
      <c r="C2806"/>
      <c r="D2806"/>
      <c r="E2806"/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</row>
    <row r="2807" spans="1:17">
      <c r="A2807"/>
      <c r="B2807"/>
      <c r="C2807"/>
      <c r="D2807"/>
      <c r="E2807"/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</row>
    <row r="2808" spans="1:17">
      <c r="A2808"/>
      <c r="B2808"/>
      <c r="C2808"/>
      <c r="D2808"/>
      <c r="E2808"/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</row>
    <row r="2809" spans="1:17">
      <c r="A2809"/>
      <c r="B2809"/>
      <c r="C2809"/>
      <c r="D2809"/>
      <c r="E2809"/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</row>
    <row r="2810" spans="1:17">
      <c r="A2810"/>
      <c r="B2810"/>
      <c r="C2810"/>
      <c r="D2810"/>
      <c r="E2810"/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</row>
    <row r="2811" spans="1:17">
      <c r="A2811"/>
      <c r="B2811"/>
      <c r="C2811"/>
      <c r="D2811"/>
      <c r="E2811"/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</row>
    <row r="2812" spans="1:17">
      <c r="A2812"/>
      <c r="B2812"/>
      <c r="C2812"/>
      <c r="D2812"/>
      <c r="E2812"/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</row>
    <row r="2813" spans="1:17">
      <c r="A2813"/>
      <c r="B2813"/>
      <c r="C2813"/>
      <c r="D2813"/>
      <c r="E2813"/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</row>
    <row r="2814" spans="1:17">
      <c r="A2814"/>
      <c r="B2814"/>
      <c r="C2814"/>
      <c r="D2814"/>
      <c r="E2814"/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</row>
    <row r="2815" spans="1:17">
      <c r="A2815"/>
      <c r="B2815"/>
      <c r="C2815"/>
      <c r="D2815"/>
      <c r="E2815"/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</row>
    <row r="2816" spans="1:17">
      <c r="A2816"/>
      <c r="B2816"/>
      <c r="C2816"/>
      <c r="D2816"/>
      <c r="E2816"/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</row>
    <row r="2817" spans="1:17">
      <c r="A2817"/>
      <c r="B2817"/>
      <c r="C2817"/>
      <c r="D2817"/>
      <c r="E2817"/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</row>
    <row r="2818" spans="1:17">
      <c r="A2818"/>
      <c r="B2818"/>
      <c r="C2818"/>
      <c r="D2818"/>
      <c r="E2818"/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</row>
    <row r="2819" spans="1:17">
      <c r="A2819"/>
      <c r="B2819"/>
      <c r="C2819"/>
      <c r="D2819"/>
      <c r="E2819"/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</row>
    <row r="2820" spans="1:17">
      <c r="A2820"/>
      <c r="B2820"/>
      <c r="C2820"/>
      <c r="D2820"/>
      <c r="E2820"/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</row>
    <row r="2821" spans="1:17">
      <c r="A2821"/>
      <c r="B2821"/>
      <c r="C2821"/>
      <c r="D2821"/>
      <c r="E2821"/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</row>
    <row r="2822" spans="1:17">
      <c r="A2822"/>
      <c r="B2822"/>
      <c r="C2822"/>
      <c r="D2822"/>
      <c r="E2822"/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</row>
    <row r="2823" spans="1:17">
      <c r="A2823"/>
      <c r="B2823"/>
      <c r="C2823"/>
      <c r="D2823"/>
      <c r="E2823"/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</row>
    <row r="2824" spans="1:17">
      <c r="A2824"/>
      <c r="B2824"/>
      <c r="C2824"/>
      <c r="D2824"/>
      <c r="E2824"/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</row>
    <row r="2825" spans="1:17">
      <c r="A2825"/>
      <c r="B2825"/>
      <c r="C2825"/>
      <c r="D2825"/>
      <c r="E2825"/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</row>
    <row r="2826" spans="1:17">
      <c r="A2826"/>
      <c r="B2826"/>
      <c r="C2826"/>
      <c r="D2826"/>
      <c r="E2826"/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</row>
    <row r="2827" spans="1:17">
      <c r="A2827"/>
      <c r="B2827"/>
      <c r="C2827"/>
      <c r="D2827"/>
      <c r="E2827"/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</row>
    <row r="2828" spans="1:17">
      <c r="A2828"/>
      <c r="B2828"/>
      <c r="C2828"/>
      <c r="D2828"/>
      <c r="E2828"/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</row>
    <row r="2829" spans="1:17">
      <c r="A2829"/>
      <c r="B2829"/>
      <c r="C2829"/>
      <c r="D2829"/>
      <c r="E2829"/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</row>
    <row r="2830" spans="1:17">
      <c r="A2830"/>
      <c r="B2830"/>
      <c r="C2830"/>
      <c r="D2830"/>
      <c r="E2830"/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</row>
    <row r="2831" spans="1:17">
      <c r="A2831"/>
      <c r="B2831"/>
      <c r="C2831"/>
      <c r="D2831"/>
      <c r="E2831"/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</row>
    <row r="2832" spans="1:17">
      <c r="A2832"/>
      <c r="B2832"/>
      <c r="C2832"/>
      <c r="D2832"/>
      <c r="E2832"/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</row>
    <row r="2833" spans="1:17">
      <c r="A2833"/>
      <c r="B2833"/>
      <c r="C2833"/>
      <c r="D2833"/>
      <c r="E2833"/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</row>
    <row r="2834" spans="1:17">
      <c r="A2834"/>
      <c r="B2834"/>
      <c r="C2834"/>
      <c r="D2834"/>
      <c r="E2834"/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</row>
    <row r="2835" spans="1:17">
      <c r="A2835"/>
      <c r="B2835"/>
      <c r="C2835"/>
      <c r="D2835"/>
      <c r="E2835"/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</row>
    <row r="2836" spans="1:17">
      <c r="A2836"/>
      <c r="B2836"/>
      <c r="C2836"/>
      <c r="D2836"/>
      <c r="E2836"/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</row>
    <row r="2837" spans="1:17">
      <c r="A2837"/>
      <c r="B2837"/>
      <c r="C2837"/>
      <c r="D2837"/>
      <c r="E2837"/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</row>
    <row r="2838" spans="1:17">
      <c r="A2838"/>
      <c r="B2838"/>
      <c r="C2838"/>
      <c r="D2838"/>
      <c r="E2838"/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</row>
    <row r="2839" spans="1:17">
      <c r="A2839"/>
      <c r="B2839"/>
      <c r="C2839"/>
      <c r="D2839"/>
      <c r="E2839"/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</row>
    <row r="2840" spans="1:17">
      <c r="A2840"/>
      <c r="B2840"/>
      <c r="C2840"/>
      <c r="D2840"/>
      <c r="E2840"/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</row>
    <row r="2841" spans="1:17">
      <c r="A2841"/>
      <c r="B2841"/>
      <c r="C2841"/>
      <c r="D2841"/>
      <c r="E2841"/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</row>
    <row r="2842" spans="1:17">
      <c r="A2842"/>
      <c r="B2842"/>
      <c r="C2842"/>
      <c r="D2842"/>
      <c r="E2842"/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</row>
    <row r="2843" spans="1:17">
      <c r="A2843"/>
      <c r="B2843"/>
      <c r="C2843"/>
      <c r="D2843"/>
      <c r="E2843"/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</row>
    <row r="2844" spans="1:17">
      <c r="A2844"/>
      <c r="B2844"/>
      <c r="C2844"/>
      <c r="D2844"/>
      <c r="E2844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</row>
    <row r="2845" spans="1:17">
      <c r="A2845"/>
      <c r="B2845"/>
      <c r="C2845"/>
      <c r="D2845"/>
      <c r="E2845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</row>
    <row r="2846" spans="1:17">
      <c r="A2846"/>
      <c r="B2846"/>
      <c r="C2846"/>
      <c r="D2846"/>
      <c r="E2846"/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</row>
    <row r="2847" spans="1:17">
      <c r="A2847"/>
      <c r="B2847"/>
      <c r="C2847"/>
      <c r="D2847"/>
      <c r="E2847"/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</row>
    <row r="2848" spans="1:17">
      <c r="A2848"/>
      <c r="B2848"/>
      <c r="C2848"/>
      <c r="D2848"/>
      <c r="E2848"/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</row>
    <row r="2849" spans="1:17">
      <c r="A2849"/>
      <c r="B2849"/>
      <c r="C2849"/>
      <c r="D2849"/>
      <c r="E2849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</row>
    <row r="2850" spans="1:17">
      <c r="A2850"/>
      <c r="B2850"/>
      <c r="C2850"/>
      <c r="D2850"/>
      <c r="E2850"/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</row>
    <row r="2851" spans="1:17">
      <c r="A2851"/>
      <c r="B2851"/>
      <c r="C2851"/>
      <c r="D2851"/>
      <c r="E2851"/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</row>
    <row r="2852" spans="1:17">
      <c r="A2852"/>
      <c r="B2852"/>
      <c r="C2852"/>
      <c r="D2852"/>
      <c r="E2852"/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</row>
    <row r="2853" spans="1:17">
      <c r="A2853"/>
      <c r="B2853"/>
      <c r="C2853"/>
      <c r="D2853"/>
      <c r="E2853"/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</row>
    <row r="2854" spans="1:17">
      <c r="A2854"/>
      <c r="B2854"/>
      <c r="C2854"/>
      <c r="D2854"/>
      <c r="E2854"/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</row>
    <row r="2855" spans="1:17">
      <c r="A2855"/>
      <c r="B2855"/>
      <c r="C2855"/>
      <c r="D2855"/>
      <c r="E2855"/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</row>
    <row r="2856" spans="1:17">
      <c r="A2856"/>
      <c r="B2856"/>
      <c r="C2856"/>
      <c r="D2856"/>
      <c r="E2856"/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</row>
    <row r="2857" spans="1:17">
      <c r="A2857"/>
      <c r="B2857"/>
      <c r="C2857"/>
      <c r="D2857"/>
      <c r="E2857"/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</row>
    <row r="2858" spans="1:17">
      <c r="A2858"/>
      <c r="B2858"/>
      <c r="C2858"/>
      <c r="D2858"/>
      <c r="E2858"/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</row>
    <row r="2859" spans="1:17">
      <c r="A2859"/>
      <c r="B2859"/>
      <c r="C2859"/>
      <c r="D2859"/>
      <c r="E2859"/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</row>
    <row r="2860" spans="1:17">
      <c r="A2860"/>
      <c r="B2860"/>
      <c r="C2860"/>
      <c r="D2860"/>
      <c r="E2860"/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</row>
    <row r="2861" spans="1:17">
      <c r="A2861"/>
      <c r="B2861"/>
      <c r="C2861"/>
      <c r="D2861"/>
      <c r="E2861"/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</row>
    <row r="2862" spans="1:17">
      <c r="A2862"/>
      <c r="B2862"/>
      <c r="C2862"/>
      <c r="D2862"/>
      <c r="E2862"/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</row>
    <row r="2863" spans="1:17">
      <c r="A2863"/>
      <c r="B2863"/>
      <c r="C2863"/>
      <c r="D2863"/>
      <c r="E2863"/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</row>
    <row r="2864" spans="1:17">
      <c r="A2864"/>
      <c r="B2864"/>
      <c r="C2864"/>
      <c r="D2864"/>
      <c r="E2864"/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</row>
    <row r="2865" spans="1:17">
      <c r="A2865"/>
      <c r="B2865"/>
      <c r="C2865"/>
      <c r="D2865"/>
      <c r="E2865"/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</row>
    <row r="2866" spans="1:17">
      <c r="A2866"/>
      <c r="B2866"/>
      <c r="C2866"/>
      <c r="D2866"/>
      <c r="E2866"/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</row>
    <row r="2867" spans="1:17">
      <c r="A2867"/>
      <c r="B2867"/>
      <c r="C2867"/>
      <c r="D2867"/>
      <c r="E2867"/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</row>
    <row r="2868" spans="1:17">
      <c r="A2868"/>
      <c r="B2868"/>
      <c r="C2868"/>
      <c r="D2868"/>
      <c r="E2868"/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</row>
    <row r="2869" spans="1:17">
      <c r="A2869"/>
      <c r="B2869"/>
      <c r="C2869"/>
      <c r="D2869"/>
      <c r="E2869"/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</row>
    <row r="2870" spans="1:17">
      <c r="A2870"/>
      <c r="B2870"/>
      <c r="C2870"/>
      <c r="D2870"/>
      <c r="E2870"/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</row>
    <row r="2871" spans="1:17">
      <c r="A2871"/>
      <c r="B2871"/>
      <c r="C2871"/>
      <c r="D2871"/>
      <c r="E2871"/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</row>
    <row r="2872" spans="1:17">
      <c r="A2872"/>
      <c r="B2872"/>
      <c r="C2872"/>
      <c r="D2872"/>
      <c r="E2872"/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</row>
    <row r="2873" spans="1:17">
      <c r="A2873"/>
      <c r="B2873"/>
      <c r="C2873"/>
      <c r="D2873"/>
      <c r="E2873"/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</row>
    <row r="2874" spans="1:17">
      <c r="A2874"/>
      <c r="B2874"/>
      <c r="C2874"/>
      <c r="D2874"/>
      <c r="E2874"/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</row>
    <row r="2875" spans="1:17">
      <c r="A2875"/>
      <c r="B2875"/>
      <c r="C2875"/>
      <c r="D2875"/>
      <c r="E2875"/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</row>
    <row r="2876" spans="1:17">
      <c r="A2876"/>
      <c r="B2876"/>
      <c r="C2876"/>
      <c r="D2876"/>
      <c r="E2876"/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</row>
    <row r="2877" spans="1:17">
      <c r="A2877"/>
      <c r="B2877"/>
      <c r="C2877"/>
      <c r="D2877"/>
      <c r="E2877"/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</row>
    <row r="2878" spans="1:17">
      <c r="A2878"/>
      <c r="B2878"/>
      <c r="C2878"/>
      <c r="D2878"/>
      <c r="E2878"/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</row>
    <row r="2879" spans="1:17">
      <c r="A2879"/>
      <c r="B2879"/>
      <c r="C2879"/>
      <c r="D2879"/>
      <c r="E2879"/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</row>
    <row r="2880" spans="1:17">
      <c r="A2880"/>
      <c r="B2880"/>
      <c r="C2880"/>
      <c r="D2880"/>
      <c r="E2880"/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</row>
    <row r="2881" spans="1:17">
      <c r="A2881"/>
      <c r="B2881"/>
      <c r="C2881"/>
      <c r="D2881"/>
      <c r="E2881"/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</row>
    <row r="2882" spans="1:17">
      <c r="A2882"/>
      <c r="B2882"/>
      <c r="C2882"/>
      <c r="D2882"/>
      <c r="E2882"/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</row>
    <row r="2883" spans="1:17">
      <c r="A2883"/>
      <c r="B2883"/>
      <c r="C2883"/>
      <c r="D2883"/>
      <c r="E2883"/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</row>
    <row r="2884" spans="1:17">
      <c r="A2884"/>
      <c r="B2884"/>
      <c r="C2884"/>
      <c r="D2884"/>
      <c r="E2884"/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</row>
    <row r="2885" spans="1:17">
      <c r="A2885"/>
      <c r="B2885"/>
      <c r="C2885"/>
      <c r="D2885"/>
      <c r="E2885"/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</row>
    <row r="2886" spans="1:17">
      <c r="A2886"/>
      <c r="B2886"/>
      <c r="C2886"/>
      <c r="D2886"/>
      <c r="E2886"/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</row>
    <row r="2887" spans="1:17">
      <c r="A2887"/>
      <c r="B2887"/>
      <c r="C2887"/>
      <c r="D2887"/>
      <c r="E2887"/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</row>
    <row r="2888" spans="1:17">
      <c r="A2888"/>
      <c r="B2888"/>
      <c r="C2888"/>
      <c r="D2888"/>
      <c r="E2888"/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</row>
    <row r="2889" spans="1:17">
      <c r="A2889"/>
      <c r="B2889"/>
      <c r="C2889"/>
      <c r="D2889"/>
      <c r="E2889"/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</row>
    <row r="2890" spans="1:17">
      <c r="A2890"/>
      <c r="B2890"/>
      <c r="C2890"/>
      <c r="D2890"/>
      <c r="E2890"/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</row>
    <row r="2891" spans="1:17">
      <c r="A2891"/>
      <c r="B2891"/>
      <c r="C2891"/>
      <c r="D2891"/>
      <c r="E2891"/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</row>
    <row r="2892" spans="1:17">
      <c r="A2892"/>
      <c r="B2892"/>
      <c r="C2892"/>
      <c r="D2892"/>
      <c r="E2892"/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</row>
    <row r="2893" spans="1:17">
      <c r="A2893"/>
      <c r="B2893"/>
      <c r="C2893"/>
      <c r="D2893"/>
      <c r="E2893"/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</row>
    <row r="2894" spans="1:17">
      <c r="A2894"/>
      <c r="B2894"/>
      <c r="C2894"/>
      <c r="D2894"/>
      <c r="E2894"/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</row>
    <row r="2895" spans="1:17">
      <c r="A2895"/>
      <c r="B2895"/>
      <c r="C2895"/>
      <c r="D2895"/>
      <c r="E2895"/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</row>
    <row r="2896" spans="1:17">
      <c r="A2896"/>
      <c r="B2896"/>
      <c r="C2896"/>
      <c r="D2896"/>
      <c r="E2896"/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</row>
    <row r="2897" spans="1:17">
      <c r="A2897"/>
      <c r="B2897"/>
      <c r="C2897"/>
      <c r="D2897"/>
      <c r="E2897"/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</row>
    <row r="2898" spans="1:17">
      <c r="A2898"/>
      <c r="B2898"/>
      <c r="C2898"/>
      <c r="D2898"/>
      <c r="E289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</row>
    <row r="2899" spans="1:17">
      <c r="A2899"/>
      <c r="B2899"/>
      <c r="C2899"/>
      <c r="D2899"/>
      <c r="E2899"/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</row>
    <row r="2900" spans="1:17">
      <c r="A2900"/>
      <c r="B2900"/>
      <c r="C2900"/>
      <c r="D2900"/>
      <c r="E2900"/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</row>
    <row r="2901" spans="1:17">
      <c r="A2901"/>
      <c r="B2901"/>
      <c r="C2901"/>
      <c r="D2901"/>
      <c r="E2901"/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</row>
    <row r="2902" spans="1:17">
      <c r="A2902"/>
      <c r="B2902"/>
      <c r="C2902"/>
      <c r="D2902"/>
      <c r="E2902"/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</row>
    <row r="2903" spans="1:17">
      <c r="A2903"/>
      <c r="B2903"/>
      <c r="C2903"/>
      <c r="D2903"/>
      <c r="E2903"/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</row>
    <row r="2904" spans="1:17">
      <c r="A2904"/>
      <c r="B2904"/>
      <c r="C2904"/>
      <c r="D2904"/>
      <c r="E2904"/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</row>
    <row r="2905" spans="1:17">
      <c r="A2905"/>
      <c r="B2905"/>
      <c r="C2905"/>
      <c r="D2905"/>
      <c r="E2905"/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</row>
    <row r="2906" spans="1:17">
      <c r="A2906"/>
      <c r="B2906"/>
      <c r="C2906"/>
      <c r="D2906"/>
      <c r="E2906"/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</row>
    <row r="2907" spans="1:17">
      <c r="A2907"/>
      <c r="B2907"/>
      <c r="C2907"/>
      <c r="D2907"/>
      <c r="E2907"/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</row>
    <row r="2908" spans="1:17">
      <c r="A2908"/>
      <c r="B2908"/>
      <c r="C2908"/>
      <c r="D2908"/>
      <c r="E2908"/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</row>
    <row r="2909" spans="1:17">
      <c r="A2909"/>
      <c r="B2909"/>
      <c r="C2909"/>
      <c r="D2909"/>
      <c r="E2909"/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</row>
    <row r="2910" spans="1:17">
      <c r="A2910"/>
      <c r="B2910"/>
      <c r="C2910"/>
      <c r="D2910"/>
      <c r="E2910"/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</row>
    <row r="2911" spans="1:17">
      <c r="A2911"/>
      <c r="B2911"/>
      <c r="C2911"/>
      <c r="D2911"/>
      <c r="E2911"/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</row>
    <row r="2912" spans="1:17">
      <c r="A2912"/>
      <c r="B2912"/>
      <c r="C2912"/>
      <c r="D2912"/>
      <c r="E2912"/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</row>
    <row r="2913" spans="1:17">
      <c r="A2913"/>
      <c r="B2913"/>
      <c r="C2913"/>
      <c r="D2913"/>
      <c r="E2913"/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</row>
    <row r="2914" spans="1:17">
      <c r="A2914"/>
      <c r="B2914"/>
      <c r="C2914"/>
      <c r="D2914"/>
      <c r="E2914"/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</row>
    <row r="2915" spans="1:17">
      <c r="A2915"/>
      <c r="B2915"/>
      <c r="C2915"/>
      <c r="D2915"/>
      <c r="E2915"/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</row>
    <row r="2916" spans="1:17">
      <c r="A2916"/>
      <c r="B2916"/>
      <c r="C2916"/>
      <c r="D2916"/>
      <c r="E2916"/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</row>
    <row r="2917" spans="1:17">
      <c r="A2917"/>
      <c r="B2917"/>
      <c r="C2917"/>
      <c r="D2917"/>
      <c r="E2917"/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</row>
    <row r="2918" spans="1:17">
      <c r="A2918"/>
      <c r="B2918"/>
      <c r="C2918"/>
      <c r="D2918"/>
      <c r="E291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</row>
    <row r="2919" spans="1:17">
      <c r="A2919"/>
      <c r="B2919"/>
      <c r="C2919"/>
      <c r="D2919"/>
      <c r="E2919"/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</row>
    <row r="2920" spans="1:17">
      <c r="A2920"/>
      <c r="B2920"/>
      <c r="C2920"/>
      <c r="D2920"/>
      <c r="E2920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</row>
    <row r="2921" spans="1:17">
      <c r="A2921"/>
      <c r="B2921"/>
      <c r="C2921"/>
      <c r="D2921"/>
      <c r="E2921"/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</row>
    <row r="2922" spans="1:17">
      <c r="A2922"/>
      <c r="B2922"/>
      <c r="C2922"/>
      <c r="D2922"/>
      <c r="E2922"/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</row>
    <row r="2923" spans="1:17">
      <c r="A2923"/>
      <c r="B2923"/>
      <c r="C2923"/>
      <c r="D2923"/>
      <c r="E2923"/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</row>
    <row r="2924" spans="1:17">
      <c r="A2924"/>
      <c r="B2924"/>
      <c r="C2924"/>
      <c r="D2924"/>
      <c r="E2924"/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</row>
    <row r="2925" spans="1:17">
      <c r="A2925"/>
      <c r="B2925"/>
      <c r="C2925"/>
      <c r="D2925"/>
      <c r="E2925"/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</row>
    <row r="2926" spans="1:17">
      <c r="A2926"/>
      <c r="B2926"/>
      <c r="C2926"/>
      <c r="D2926"/>
      <c r="E2926"/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</row>
    <row r="2927" spans="1:17">
      <c r="A2927"/>
      <c r="B2927"/>
      <c r="C2927"/>
      <c r="D2927"/>
      <c r="E2927"/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</row>
    <row r="2928" spans="1:17">
      <c r="A2928"/>
      <c r="B2928"/>
      <c r="C2928"/>
      <c r="D2928"/>
      <c r="E2928"/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</row>
    <row r="2929" spans="1:17">
      <c r="A2929"/>
      <c r="B2929"/>
      <c r="C2929"/>
      <c r="D2929"/>
      <c r="E2929"/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</row>
    <row r="2930" spans="1:17">
      <c r="A2930"/>
      <c r="B2930"/>
      <c r="C2930"/>
      <c r="D2930"/>
      <c r="E2930"/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</row>
    <row r="2931" spans="1:17">
      <c r="A2931"/>
      <c r="B2931"/>
      <c r="C2931"/>
      <c r="D2931"/>
      <c r="E2931"/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</row>
    <row r="2932" spans="1:17">
      <c r="A2932"/>
      <c r="B2932"/>
      <c r="C2932"/>
      <c r="D2932"/>
      <c r="E2932"/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</row>
    <row r="2933" spans="1:17">
      <c r="A2933"/>
      <c r="B2933"/>
      <c r="C2933"/>
      <c r="D2933"/>
      <c r="E2933"/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</row>
    <row r="2934" spans="1:17">
      <c r="A2934"/>
      <c r="B2934"/>
      <c r="C2934"/>
      <c r="D2934"/>
      <c r="E2934"/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</row>
    <row r="2935" spans="1:17">
      <c r="A2935"/>
      <c r="B2935"/>
      <c r="C2935"/>
      <c r="D2935"/>
      <c r="E2935"/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</row>
    <row r="2936" spans="1:17">
      <c r="A2936"/>
      <c r="B2936"/>
      <c r="C2936"/>
      <c r="D2936"/>
      <c r="E2936"/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</row>
    <row r="2937" spans="1:17">
      <c r="A2937"/>
      <c r="B2937"/>
      <c r="C2937"/>
      <c r="D2937"/>
      <c r="E2937"/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</row>
    <row r="2938" spans="1:17">
      <c r="A2938"/>
      <c r="B2938"/>
      <c r="C2938"/>
      <c r="D2938"/>
      <c r="E2938"/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</row>
    <row r="2939" spans="1:17">
      <c r="A2939"/>
      <c r="B2939"/>
      <c r="C2939"/>
      <c r="D2939"/>
      <c r="E2939"/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</row>
    <row r="2940" spans="1:17">
      <c r="A2940"/>
      <c r="B2940"/>
      <c r="C2940"/>
      <c r="D2940"/>
      <c r="E2940"/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</row>
    <row r="2941" spans="1:17">
      <c r="A2941"/>
      <c r="B2941"/>
      <c r="C2941"/>
      <c r="D2941"/>
      <c r="E2941"/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</row>
    <row r="2942" spans="1:17">
      <c r="A2942"/>
      <c r="B2942"/>
      <c r="C2942"/>
      <c r="D2942"/>
      <c r="E2942"/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</row>
    <row r="2943" spans="1:17">
      <c r="A2943"/>
      <c r="B2943"/>
      <c r="C2943"/>
      <c r="D2943"/>
      <c r="E2943"/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</row>
    <row r="2944" spans="1:17">
      <c r="A2944"/>
      <c r="B2944"/>
      <c r="C2944"/>
      <c r="D2944"/>
      <c r="E2944"/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</row>
    <row r="2945" spans="1:17">
      <c r="A2945"/>
      <c r="B2945"/>
      <c r="C2945"/>
      <c r="D2945"/>
      <c r="E2945"/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</row>
    <row r="2946" spans="1:17">
      <c r="A2946"/>
      <c r="B2946"/>
      <c r="C2946"/>
      <c r="D2946"/>
      <c r="E2946"/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</row>
    <row r="2947" spans="1:17">
      <c r="A2947"/>
      <c r="B2947"/>
      <c r="C2947"/>
      <c r="D2947"/>
      <c r="E2947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</row>
    <row r="2948" spans="1:17">
      <c r="A2948"/>
      <c r="B2948"/>
      <c r="C2948"/>
      <c r="D2948"/>
      <c r="E2948"/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</row>
    <row r="2949" spans="1:17">
      <c r="A2949"/>
      <c r="B2949"/>
      <c r="C2949"/>
      <c r="D2949"/>
      <c r="E2949"/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</row>
    <row r="2950" spans="1:17">
      <c r="A2950"/>
      <c r="B2950"/>
      <c r="C2950"/>
      <c r="D2950"/>
      <c r="E2950"/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</row>
    <row r="2951" spans="1:17">
      <c r="A2951"/>
      <c r="B2951"/>
      <c r="C2951"/>
      <c r="D2951"/>
      <c r="E2951"/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</row>
    <row r="2952" spans="1:17">
      <c r="A2952"/>
      <c r="B2952"/>
      <c r="C2952"/>
      <c r="D2952"/>
      <c r="E2952"/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</row>
    <row r="2953" spans="1:17">
      <c r="A2953"/>
      <c r="B2953"/>
      <c r="C2953"/>
      <c r="D2953"/>
      <c r="E2953"/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</row>
    <row r="2954" spans="1:17">
      <c r="A2954"/>
      <c r="B2954"/>
      <c r="C2954"/>
      <c r="D2954"/>
      <c r="E2954"/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</row>
    <row r="2955" spans="1:17">
      <c r="A2955"/>
      <c r="B2955"/>
      <c r="C2955"/>
      <c r="D2955"/>
      <c r="E2955"/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</row>
    <row r="2956" spans="1:17">
      <c r="A2956"/>
      <c r="B2956"/>
      <c r="C2956"/>
      <c r="D2956"/>
      <c r="E2956"/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</row>
    <row r="2957" spans="1:17">
      <c r="A2957"/>
      <c r="B2957"/>
      <c r="C2957"/>
      <c r="D2957"/>
      <c r="E2957"/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</row>
    <row r="2958" spans="1:17">
      <c r="A2958"/>
      <c r="B2958"/>
      <c r="C2958"/>
      <c r="D2958"/>
      <c r="E2958"/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</row>
    <row r="2959" spans="1:17">
      <c r="A2959"/>
      <c r="B2959"/>
      <c r="C2959"/>
      <c r="D2959"/>
      <c r="E2959"/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</row>
    <row r="2960" spans="1:17">
      <c r="A2960"/>
      <c r="B2960"/>
      <c r="C2960"/>
      <c r="D2960"/>
      <c r="E2960"/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</row>
    <row r="2961" spans="1:17">
      <c r="A2961"/>
      <c r="B2961"/>
      <c r="C2961"/>
      <c r="D2961"/>
      <c r="E2961"/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</row>
    <row r="2962" spans="1:17">
      <c r="A2962"/>
      <c r="B2962"/>
      <c r="C2962"/>
      <c r="D2962"/>
      <c r="E2962"/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</row>
    <row r="2963" spans="1:17">
      <c r="A2963"/>
      <c r="B2963"/>
      <c r="C2963"/>
      <c r="D2963"/>
      <c r="E2963"/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</row>
    <row r="2964" spans="1:17">
      <c r="A2964"/>
      <c r="B2964"/>
      <c r="C2964"/>
      <c r="D2964"/>
      <c r="E2964"/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</row>
    <row r="2965" spans="1:17">
      <c r="A2965"/>
      <c r="B2965"/>
      <c r="C2965"/>
      <c r="D2965"/>
      <c r="E2965"/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</row>
    <row r="2966" spans="1:17">
      <c r="A2966"/>
      <c r="B2966"/>
      <c r="C2966"/>
      <c r="D2966"/>
      <c r="E2966"/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</row>
    <row r="2967" spans="1:17">
      <c r="A2967"/>
      <c r="B2967"/>
      <c r="C2967"/>
      <c r="D2967"/>
      <c r="E2967"/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</row>
    <row r="2968" spans="1:17">
      <c r="A2968"/>
      <c r="B2968"/>
      <c r="C2968"/>
      <c r="D2968"/>
      <c r="E2968"/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</row>
    <row r="2969" spans="1:17">
      <c r="A2969"/>
      <c r="B2969"/>
      <c r="C2969"/>
      <c r="D2969"/>
      <c r="E2969"/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</row>
    <row r="2970" spans="1:17">
      <c r="A2970"/>
      <c r="B2970"/>
      <c r="C2970"/>
      <c r="D2970"/>
      <c r="E2970"/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</row>
    <row r="2971" spans="1:17">
      <c r="A2971"/>
      <c r="B2971"/>
      <c r="C2971"/>
      <c r="D2971"/>
      <c r="E2971"/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</row>
    <row r="2972" spans="1:17">
      <c r="A2972"/>
      <c r="B2972"/>
      <c r="C2972"/>
      <c r="D2972"/>
      <c r="E2972"/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</row>
    <row r="2973" spans="1:17">
      <c r="A2973"/>
      <c r="B2973"/>
      <c r="C2973"/>
      <c r="D2973"/>
      <c r="E2973"/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</row>
    <row r="2974" spans="1:17">
      <c r="A2974"/>
      <c r="B2974"/>
      <c r="C2974"/>
      <c r="D2974"/>
      <c r="E2974"/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</row>
    <row r="2975" spans="1:17">
      <c r="A2975"/>
      <c r="B2975"/>
      <c r="C2975"/>
      <c r="D2975"/>
      <c r="E2975"/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</row>
    <row r="2976" spans="1:17">
      <c r="A2976"/>
      <c r="B2976"/>
      <c r="C2976"/>
      <c r="D2976"/>
      <c r="E2976"/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</row>
    <row r="2977" spans="1:17">
      <c r="A2977"/>
      <c r="B2977"/>
      <c r="C2977"/>
      <c r="D2977"/>
      <c r="E2977"/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</row>
    <row r="2978" spans="1:17">
      <c r="A2978"/>
      <c r="B2978"/>
      <c r="C2978"/>
      <c r="D2978"/>
      <c r="E2978"/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</row>
    <row r="2979" spans="1:17">
      <c r="A2979"/>
      <c r="B2979"/>
      <c r="C2979"/>
      <c r="D2979"/>
      <c r="E2979"/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</row>
    <row r="2980" spans="1:17">
      <c r="A2980"/>
      <c r="B2980"/>
      <c r="C2980"/>
      <c r="D2980"/>
      <c r="E2980"/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</row>
    <row r="2981" spans="1:17">
      <c r="A2981"/>
      <c r="B2981"/>
      <c r="C2981"/>
      <c r="D2981"/>
      <c r="E2981"/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</row>
    <row r="2982" spans="1:17">
      <c r="A2982"/>
      <c r="B2982"/>
      <c r="C2982"/>
      <c r="D2982"/>
      <c r="E2982"/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</row>
    <row r="2983" spans="1:17">
      <c r="A2983"/>
      <c r="B2983"/>
      <c r="C2983"/>
      <c r="D2983"/>
      <c r="E2983"/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</row>
    <row r="2984" spans="1:17">
      <c r="A2984"/>
      <c r="B2984"/>
      <c r="C2984"/>
      <c r="D2984"/>
      <c r="E2984"/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</row>
    <row r="2985" spans="1:17">
      <c r="A2985"/>
      <c r="B2985"/>
      <c r="C2985"/>
      <c r="D2985"/>
      <c r="E2985"/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</row>
    <row r="2986" spans="1:17">
      <c r="A2986"/>
      <c r="B2986"/>
      <c r="C2986"/>
      <c r="D2986"/>
      <c r="E2986"/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</row>
    <row r="2987" spans="1:17">
      <c r="A2987"/>
      <c r="B2987"/>
      <c r="C2987"/>
      <c r="D2987"/>
      <c r="E2987"/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</row>
    <row r="2988" spans="1:17">
      <c r="A2988"/>
      <c r="B2988"/>
      <c r="C2988"/>
      <c r="D2988"/>
      <c r="E2988"/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</row>
    <row r="2989" spans="1:17">
      <c r="A2989"/>
      <c r="B2989"/>
      <c r="C2989"/>
      <c r="D2989"/>
      <c r="E2989"/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</row>
    <row r="2990" spans="1:17">
      <c r="A2990"/>
      <c r="B2990"/>
      <c r="C2990"/>
      <c r="D2990"/>
      <c r="E2990"/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</row>
    <row r="2991" spans="1:17">
      <c r="A2991"/>
      <c r="B2991"/>
      <c r="C2991"/>
      <c r="D2991"/>
      <c r="E2991"/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</row>
    <row r="2992" spans="1:17">
      <c r="A2992"/>
      <c r="B2992"/>
      <c r="C2992"/>
      <c r="D2992"/>
      <c r="E2992"/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</row>
    <row r="2993" spans="1:17">
      <c r="A2993"/>
      <c r="B2993"/>
      <c r="C2993"/>
      <c r="D2993"/>
      <c r="E2993"/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</row>
    <row r="2994" spans="1:17">
      <c r="A2994"/>
      <c r="B2994"/>
      <c r="C2994"/>
      <c r="D2994"/>
      <c r="E2994"/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</row>
    <row r="2995" spans="1:17">
      <c r="A2995"/>
      <c r="B2995"/>
      <c r="C2995"/>
      <c r="D2995"/>
      <c r="E2995"/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</row>
    <row r="2996" spans="1:17">
      <c r="A2996"/>
      <c r="B2996"/>
      <c r="C2996"/>
      <c r="D2996"/>
      <c r="E2996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</row>
    <row r="2997" spans="1:17">
      <c r="A2997"/>
      <c r="B2997"/>
      <c r="C2997"/>
      <c r="D2997"/>
      <c r="E2997"/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</row>
    <row r="2998" spans="1:17">
      <c r="A2998"/>
      <c r="B2998"/>
      <c r="C2998"/>
      <c r="D2998"/>
      <c r="E2998"/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</row>
    <row r="2999" spans="1:17">
      <c r="A2999"/>
      <c r="B2999"/>
      <c r="C2999"/>
      <c r="D2999"/>
      <c r="E2999"/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</row>
    <row r="3000" spans="1:17">
      <c r="A3000"/>
      <c r="B3000"/>
      <c r="C3000"/>
      <c r="D3000"/>
      <c r="E3000"/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</row>
    <row r="3001" spans="1:17">
      <c r="A3001"/>
      <c r="B3001"/>
      <c r="C3001"/>
      <c r="D3001"/>
      <c r="E3001"/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</row>
    <row r="3002" spans="1:17">
      <c r="A3002"/>
      <c r="B3002"/>
      <c r="C3002"/>
      <c r="D3002"/>
      <c r="E3002"/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</row>
    <row r="3003" spans="1:17">
      <c r="A3003"/>
      <c r="B3003"/>
      <c r="C3003"/>
      <c r="D3003"/>
      <c r="E3003"/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</row>
    <row r="3004" spans="1:17">
      <c r="A3004"/>
      <c r="B3004"/>
      <c r="C3004"/>
      <c r="D3004"/>
      <c r="E3004"/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</row>
    <row r="3005" spans="1:17">
      <c r="A3005"/>
      <c r="B3005"/>
      <c r="C3005"/>
      <c r="D3005"/>
      <c r="E3005"/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</row>
    <row r="3006" spans="1:17">
      <c r="A3006"/>
      <c r="B3006"/>
      <c r="C3006"/>
      <c r="D3006"/>
      <c r="E3006"/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</row>
    <row r="3007" spans="1:17">
      <c r="A3007"/>
      <c r="B3007"/>
      <c r="C3007"/>
      <c r="D3007"/>
      <c r="E3007"/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</row>
    <row r="3008" spans="1:17">
      <c r="A3008"/>
      <c r="B3008"/>
      <c r="C3008"/>
      <c r="D3008"/>
      <c r="E3008"/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</row>
    <row r="3009" spans="1:17">
      <c r="A3009"/>
      <c r="B3009"/>
      <c r="C3009"/>
      <c r="D3009"/>
      <c r="E3009"/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</row>
    <row r="3010" spans="1:17">
      <c r="A3010"/>
      <c r="B3010"/>
      <c r="C3010"/>
      <c r="D3010"/>
      <c r="E3010"/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</row>
    <row r="3011" spans="1:17">
      <c r="A3011"/>
      <c r="B3011"/>
      <c r="C3011"/>
      <c r="D3011"/>
      <c r="E3011"/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</row>
    <row r="3012" spans="1:17">
      <c r="A3012"/>
      <c r="B3012"/>
      <c r="C3012"/>
      <c r="D3012"/>
      <c r="E3012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</row>
    <row r="3013" spans="1:17">
      <c r="A3013"/>
      <c r="B3013"/>
      <c r="C3013"/>
      <c r="D3013"/>
      <c r="E3013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</row>
    <row r="3014" spans="1:17">
      <c r="A3014"/>
      <c r="B3014"/>
      <c r="C3014"/>
      <c r="D3014"/>
      <c r="E3014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</row>
    <row r="3015" spans="1:17">
      <c r="A3015"/>
      <c r="B3015"/>
      <c r="C3015"/>
      <c r="D3015"/>
      <c r="E3015"/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</row>
    <row r="3016" spans="1:17">
      <c r="A3016"/>
      <c r="B3016"/>
      <c r="C3016"/>
      <c r="D3016"/>
      <c r="E3016"/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</row>
    <row r="3017" spans="1:17">
      <c r="A3017"/>
      <c r="B3017"/>
      <c r="C3017"/>
      <c r="D3017"/>
      <c r="E3017"/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</row>
    <row r="3018" spans="1:17">
      <c r="A3018"/>
      <c r="B3018"/>
      <c r="C3018"/>
      <c r="D3018"/>
      <c r="E3018"/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</row>
    <row r="3019" spans="1:17">
      <c r="A3019"/>
      <c r="B3019"/>
      <c r="C3019"/>
      <c r="D3019"/>
      <c r="E3019"/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</row>
    <row r="3020" spans="1:17">
      <c r="A3020"/>
      <c r="B3020"/>
      <c r="C3020"/>
      <c r="D3020"/>
      <c r="E3020"/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</row>
    <row r="3021" spans="1:17">
      <c r="A3021"/>
      <c r="B3021"/>
      <c r="C3021"/>
      <c r="D3021"/>
      <c r="E3021"/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</row>
    <row r="3022" spans="1:17">
      <c r="A3022"/>
      <c r="B3022"/>
      <c r="C3022"/>
      <c r="D3022"/>
      <c r="E3022"/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</row>
    <row r="3023" spans="1:17">
      <c r="A3023"/>
      <c r="B3023"/>
      <c r="C3023"/>
      <c r="D3023"/>
      <c r="E3023"/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</row>
    <row r="3024" spans="1:17">
      <c r="A3024"/>
      <c r="B3024"/>
      <c r="C3024"/>
      <c r="D3024"/>
      <c r="E3024"/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</row>
    <row r="3025" spans="1:17">
      <c r="A3025"/>
      <c r="B3025"/>
      <c r="C3025"/>
      <c r="D3025"/>
      <c r="E3025"/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</row>
    <row r="3026" spans="1:17">
      <c r="A3026"/>
      <c r="B3026"/>
      <c r="C3026"/>
      <c r="D3026"/>
      <c r="E3026"/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</row>
    <row r="3027" spans="1:17">
      <c r="A3027"/>
      <c r="B3027"/>
      <c r="C3027"/>
      <c r="D3027"/>
      <c r="E3027"/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</row>
    <row r="3028" spans="1:17">
      <c r="A3028"/>
      <c r="B3028"/>
      <c r="C3028"/>
      <c r="D3028"/>
      <c r="E3028"/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</row>
    <row r="3029" spans="1:17">
      <c r="A3029"/>
      <c r="B3029"/>
      <c r="C3029"/>
      <c r="D3029"/>
      <c r="E3029"/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</row>
    <row r="3030" spans="1:17">
      <c r="A3030"/>
      <c r="B3030"/>
      <c r="C3030"/>
      <c r="D3030"/>
      <c r="E3030"/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</row>
    <row r="3031" spans="1:17">
      <c r="A3031"/>
      <c r="B3031"/>
      <c r="C3031"/>
      <c r="D3031"/>
      <c r="E3031"/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</row>
    <row r="3032" spans="1:17">
      <c r="A3032"/>
      <c r="B3032"/>
      <c r="C3032"/>
      <c r="D3032"/>
      <c r="E3032"/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</row>
    <row r="3033" spans="1:17">
      <c r="A3033"/>
      <c r="B3033"/>
      <c r="C3033"/>
      <c r="D3033"/>
      <c r="E3033"/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</row>
    <row r="3034" spans="1:17">
      <c r="A3034"/>
      <c r="B3034"/>
      <c r="C3034"/>
      <c r="D3034"/>
      <c r="E3034"/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</row>
    <row r="3035" spans="1:17">
      <c r="A3035"/>
      <c r="B3035"/>
      <c r="C3035"/>
      <c r="D3035"/>
      <c r="E3035"/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</row>
    <row r="3036" spans="1:17">
      <c r="A3036"/>
      <c r="B3036"/>
      <c r="C3036"/>
      <c r="D3036"/>
      <c r="E3036"/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</row>
    <row r="3037" spans="1:17">
      <c r="A3037"/>
      <c r="B3037"/>
      <c r="C3037"/>
      <c r="D3037"/>
      <c r="E3037"/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</row>
    <row r="3038" spans="1:17">
      <c r="A3038"/>
      <c r="B3038"/>
      <c r="C3038"/>
      <c r="D3038"/>
      <c r="E3038"/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</row>
    <row r="3039" spans="1:17">
      <c r="A3039"/>
      <c r="B3039"/>
      <c r="C3039"/>
      <c r="D3039"/>
      <c r="E3039"/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</row>
    <row r="3040" spans="1:17">
      <c r="A3040"/>
      <c r="B3040"/>
      <c r="C3040"/>
      <c r="D3040"/>
      <c r="E3040"/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</row>
    <row r="3041" spans="1:17">
      <c r="A3041"/>
      <c r="B3041"/>
      <c r="C3041"/>
      <c r="D3041"/>
      <c r="E3041"/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</row>
    <row r="3042" spans="1:17">
      <c r="A3042"/>
      <c r="B3042"/>
      <c r="C3042"/>
      <c r="D3042"/>
      <c r="E3042"/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</row>
    <row r="3043" spans="1:17">
      <c r="A3043"/>
      <c r="B3043"/>
      <c r="C3043"/>
      <c r="D3043"/>
      <c r="E3043"/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</row>
    <row r="3044" spans="1:17">
      <c r="A3044"/>
      <c r="B3044"/>
      <c r="C3044"/>
      <c r="D3044"/>
      <c r="E3044"/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</row>
    <row r="3045" spans="1:17">
      <c r="A3045"/>
      <c r="B3045"/>
      <c r="C3045"/>
      <c r="D3045"/>
      <c r="E3045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</row>
    <row r="3046" spans="1:17">
      <c r="A3046"/>
      <c r="B3046"/>
      <c r="C3046"/>
      <c r="D3046"/>
      <c r="E3046"/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</row>
    <row r="3047" spans="1:17">
      <c r="A3047"/>
      <c r="B3047"/>
      <c r="C3047"/>
      <c r="D3047"/>
      <c r="E3047"/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</row>
    <row r="3048" spans="1:17">
      <c r="A3048"/>
      <c r="B3048"/>
      <c r="C3048"/>
      <c r="D3048"/>
      <c r="E3048"/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</row>
    <row r="3049" spans="1:17">
      <c r="A3049"/>
      <c r="B3049"/>
      <c r="C3049"/>
      <c r="D3049"/>
      <c r="E3049"/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</row>
    <row r="3050" spans="1:17">
      <c r="A3050"/>
      <c r="B3050"/>
      <c r="C3050"/>
      <c r="D3050"/>
      <c r="E3050"/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</row>
    <row r="3051" spans="1:17">
      <c r="A3051"/>
      <c r="B3051"/>
      <c r="C3051"/>
      <c r="D3051"/>
      <c r="E3051"/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</row>
    <row r="3052" spans="1:17">
      <c r="A3052"/>
      <c r="B3052"/>
      <c r="C3052"/>
      <c r="D3052"/>
      <c r="E3052"/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</row>
    <row r="3053" spans="1:17">
      <c r="A3053"/>
      <c r="B3053"/>
      <c r="C3053"/>
      <c r="D3053"/>
      <c r="E3053"/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</row>
    <row r="3054" spans="1:17">
      <c r="A3054"/>
      <c r="B3054"/>
      <c r="C3054"/>
      <c r="D3054"/>
      <c r="E3054"/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</row>
    <row r="3055" spans="1:17">
      <c r="A3055"/>
      <c r="B3055"/>
      <c r="C3055"/>
      <c r="D3055"/>
      <c r="E3055"/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</row>
    <row r="3056" spans="1:17">
      <c r="A3056"/>
      <c r="B3056"/>
      <c r="C3056"/>
      <c r="D3056"/>
      <c r="E3056"/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</row>
    <row r="3057" spans="1:17">
      <c r="A3057"/>
      <c r="B3057"/>
      <c r="C3057"/>
      <c r="D3057"/>
      <c r="E3057"/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</row>
    <row r="3058" spans="1:17">
      <c r="A3058"/>
      <c r="B3058"/>
      <c r="C3058"/>
      <c r="D3058"/>
      <c r="E3058"/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</row>
    <row r="3059" spans="1:17">
      <c r="A3059"/>
      <c r="B3059"/>
      <c r="C3059"/>
      <c r="D3059"/>
      <c r="E3059"/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</row>
    <row r="3060" spans="1:17">
      <c r="A3060"/>
      <c r="B3060"/>
      <c r="C3060"/>
      <c r="D3060"/>
      <c r="E3060"/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</row>
    <row r="3061" spans="1:17">
      <c r="A3061"/>
      <c r="B3061"/>
      <c r="C3061"/>
      <c r="D3061"/>
      <c r="E3061"/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</row>
    <row r="3062" spans="1:17">
      <c r="A3062"/>
      <c r="B3062"/>
      <c r="C3062"/>
      <c r="D3062"/>
      <c r="E3062"/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</row>
    <row r="3063" spans="1:17">
      <c r="A3063"/>
      <c r="B3063"/>
      <c r="C3063"/>
      <c r="D3063"/>
      <c r="E3063"/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</row>
    <row r="3064" spans="1:17">
      <c r="A3064"/>
      <c r="B3064"/>
      <c r="C3064"/>
      <c r="D3064"/>
      <c r="E3064"/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</row>
    <row r="3065" spans="1:17">
      <c r="A3065"/>
      <c r="B3065"/>
      <c r="C3065"/>
      <c r="D3065"/>
      <c r="E3065"/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</row>
    <row r="3066" spans="1:17">
      <c r="A3066"/>
      <c r="B3066"/>
      <c r="C3066"/>
      <c r="D3066"/>
      <c r="E3066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</row>
    <row r="3067" spans="1:17">
      <c r="A3067"/>
      <c r="B3067"/>
      <c r="C3067"/>
      <c r="D3067"/>
      <c r="E3067"/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</row>
    <row r="3068" spans="1:17">
      <c r="A3068"/>
      <c r="B3068"/>
      <c r="C3068"/>
      <c r="D3068"/>
      <c r="E3068"/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</row>
    <row r="3069" spans="1:17">
      <c r="A3069"/>
      <c r="B3069"/>
      <c r="C3069"/>
      <c r="D3069"/>
      <c r="E3069"/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</row>
    <row r="3070" spans="1:17">
      <c r="A3070"/>
      <c r="B3070"/>
      <c r="C3070"/>
      <c r="D3070"/>
      <c r="E3070"/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</row>
    <row r="3071" spans="1:17">
      <c r="A3071"/>
      <c r="B3071"/>
      <c r="C3071"/>
      <c r="D3071"/>
      <c r="E3071"/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</row>
    <row r="3072" spans="1:17">
      <c r="A3072"/>
      <c r="B3072"/>
      <c r="C3072"/>
      <c r="D3072"/>
      <c r="E3072"/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</row>
    <row r="3073" spans="1:17">
      <c r="A3073"/>
      <c r="B3073"/>
      <c r="C3073"/>
      <c r="D3073"/>
      <c r="E3073"/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</row>
    <row r="3074" spans="1:17">
      <c r="A3074"/>
      <c r="B3074"/>
      <c r="C3074"/>
      <c r="D3074"/>
      <c r="E3074"/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</row>
    <row r="3075" spans="1:17">
      <c r="A3075"/>
      <c r="B3075"/>
      <c r="C3075"/>
      <c r="D3075"/>
      <c r="E3075"/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</row>
    <row r="3076" spans="1:17">
      <c r="A3076"/>
      <c r="B3076"/>
      <c r="C3076"/>
      <c r="D3076"/>
      <c r="E3076"/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</row>
    <row r="3077" spans="1:17">
      <c r="A3077"/>
      <c r="B3077"/>
      <c r="C3077"/>
      <c r="D3077"/>
      <c r="E3077"/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</row>
    <row r="3078" spans="1:17">
      <c r="A3078"/>
      <c r="B3078"/>
      <c r="C3078"/>
      <c r="D3078"/>
      <c r="E3078"/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</row>
    <row r="3079" spans="1:17">
      <c r="A3079"/>
      <c r="B3079"/>
      <c r="C3079"/>
      <c r="D3079"/>
      <c r="E3079"/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</row>
    <row r="3080" spans="1:17">
      <c r="A3080"/>
      <c r="B3080"/>
      <c r="C3080"/>
      <c r="D3080"/>
      <c r="E3080"/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</row>
    <row r="3081" spans="1:17">
      <c r="A3081"/>
      <c r="B3081"/>
      <c r="C3081"/>
      <c r="D3081"/>
      <c r="E3081"/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</row>
    <row r="3082" spans="1:17">
      <c r="A3082"/>
      <c r="B3082"/>
      <c r="C3082"/>
      <c r="D3082"/>
      <c r="E3082"/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</row>
    <row r="3083" spans="1:17">
      <c r="A3083"/>
      <c r="B3083"/>
      <c r="C3083"/>
      <c r="D3083"/>
      <c r="E3083"/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</row>
    <row r="3084" spans="1:17">
      <c r="A3084"/>
      <c r="B3084"/>
      <c r="C3084"/>
      <c r="D3084"/>
      <c r="E3084"/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</row>
    <row r="3085" spans="1:17">
      <c r="A3085"/>
      <c r="B3085"/>
      <c r="C3085"/>
      <c r="D3085"/>
      <c r="E3085"/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</row>
    <row r="3086" spans="1:17">
      <c r="A3086"/>
      <c r="B3086"/>
      <c r="C3086"/>
      <c r="D3086"/>
      <c r="E3086"/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</row>
    <row r="3087" spans="1:17">
      <c r="A3087"/>
      <c r="B3087"/>
      <c r="C3087"/>
      <c r="D3087"/>
      <c r="E3087"/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</row>
    <row r="3088" spans="1:17">
      <c r="A3088"/>
      <c r="B3088"/>
      <c r="C3088"/>
      <c r="D3088"/>
      <c r="E3088"/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</row>
    <row r="3089" spans="1:17">
      <c r="A3089"/>
      <c r="B3089"/>
      <c r="C3089"/>
      <c r="D3089"/>
      <c r="E3089"/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</row>
    <row r="3090" spans="1:17">
      <c r="A3090"/>
      <c r="B3090"/>
      <c r="C3090"/>
      <c r="D3090"/>
      <c r="E3090"/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</row>
    <row r="3091" spans="1:17">
      <c r="A3091"/>
      <c r="B3091"/>
      <c r="C3091"/>
      <c r="D3091"/>
      <c r="E3091"/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</row>
    <row r="3092" spans="1:17">
      <c r="A3092"/>
      <c r="B3092"/>
      <c r="C3092"/>
      <c r="D3092"/>
      <c r="E3092"/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</row>
    <row r="3093" spans="1:17">
      <c r="A3093"/>
      <c r="B3093"/>
      <c r="C3093"/>
      <c r="D3093"/>
      <c r="E3093"/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</row>
    <row r="3094" spans="1:17">
      <c r="A3094"/>
      <c r="B3094"/>
      <c r="C3094"/>
      <c r="D3094"/>
      <c r="E3094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</row>
    <row r="3095" spans="1:17">
      <c r="A3095"/>
      <c r="B3095"/>
      <c r="C3095"/>
      <c r="D3095"/>
      <c r="E3095"/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</row>
    <row r="3096" spans="1:17">
      <c r="A3096"/>
      <c r="B3096"/>
      <c r="C3096"/>
      <c r="D3096"/>
      <c r="E3096"/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</row>
    <row r="3097" spans="1:17">
      <c r="A3097"/>
      <c r="B3097"/>
      <c r="C3097"/>
      <c r="D3097"/>
      <c r="E3097"/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</row>
    <row r="3098" spans="1:17">
      <c r="A3098"/>
      <c r="B3098"/>
      <c r="C3098"/>
      <c r="D3098"/>
      <c r="E3098"/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</row>
    <row r="3099" spans="1:17">
      <c r="A3099"/>
      <c r="B3099"/>
      <c r="C3099"/>
      <c r="D3099"/>
      <c r="E3099"/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</row>
    <row r="3100" spans="1:17">
      <c r="A3100"/>
      <c r="B3100"/>
      <c r="C3100"/>
      <c r="D3100"/>
      <c r="E3100"/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</row>
    <row r="3101" spans="1:17">
      <c r="A3101"/>
      <c r="B3101"/>
      <c r="C3101"/>
      <c r="D3101"/>
      <c r="E3101"/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</row>
    <row r="3102" spans="1:17">
      <c r="A3102"/>
      <c r="B3102"/>
      <c r="C3102"/>
      <c r="D3102"/>
      <c r="E3102"/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</row>
    <row r="3103" spans="1:17">
      <c r="A3103"/>
      <c r="B3103"/>
      <c r="C3103"/>
      <c r="D3103"/>
      <c r="E3103"/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</row>
    <row r="3104" spans="1:17">
      <c r="A3104"/>
      <c r="B3104"/>
      <c r="C3104"/>
      <c r="D3104"/>
      <c r="E3104"/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</row>
    <row r="3105" spans="1:17">
      <c r="A3105"/>
      <c r="B3105"/>
      <c r="C3105"/>
      <c r="D3105"/>
      <c r="E3105"/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</row>
    <row r="3106" spans="1:17">
      <c r="A3106"/>
      <c r="B3106"/>
      <c r="C3106"/>
      <c r="D3106"/>
      <c r="E3106"/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</row>
    <row r="3107" spans="1:17">
      <c r="A3107"/>
      <c r="B3107"/>
      <c r="C3107"/>
      <c r="D3107"/>
      <c r="E3107"/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</row>
    <row r="3108" spans="1:17">
      <c r="A3108"/>
      <c r="B3108"/>
      <c r="C3108"/>
      <c r="D3108"/>
      <c r="E3108"/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</row>
    <row r="3109" spans="1:17">
      <c r="A3109"/>
      <c r="B3109"/>
      <c r="C3109"/>
      <c r="D3109"/>
      <c r="E3109"/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</row>
    <row r="3110" spans="1:17">
      <c r="A3110"/>
      <c r="B3110"/>
      <c r="C3110"/>
      <c r="D3110"/>
      <c r="E3110"/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</row>
    <row r="3111" spans="1:17">
      <c r="A3111"/>
      <c r="B3111"/>
      <c r="C3111"/>
      <c r="D3111"/>
      <c r="E3111"/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</row>
    <row r="3112" spans="1:17">
      <c r="A3112"/>
      <c r="B3112"/>
      <c r="C3112"/>
      <c r="D3112"/>
      <c r="E3112"/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</row>
    <row r="3113" spans="1:17">
      <c r="A3113"/>
      <c r="B3113"/>
      <c r="C3113"/>
      <c r="D3113"/>
      <c r="E3113"/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</row>
    <row r="3114" spans="1:17">
      <c r="A3114"/>
      <c r="B3114"/>
      <c r="C3114"/>
      <c r="D3114"/>
      <c r="E3114"/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</row>
    <row r="3115" spans="1:17">
      <c r="A3115"/>
      <c r="B3115"/>
      <c r="C3115"/>
      <c r="D3115"/>
      <c r="E3115"/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</row>
    <row r="3116" spans="1:17">
      <c r="A3116"/>
      <c r="B3116"/>
      <c r="C3116"/>
      <c r="D3116"/>
      <c r="E3116"/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</row>
    <row r="3117" spans="1:17">
      <c r="A3117"/>
      <c r="B3117"/>
      <c r="C3117"/>
      <c r="D3117"/>
      <c r="E3117"/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</row>
    <row r="3118" spans="1:17">
      <c r="A3118"/>
      <c r="B3118"/>
      <c r="C3118"/>
      <c r="D3118"/>
      <c r="E3118"/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</row>
    <row r="3119" spans="1:17">
      <c r="A3119"/>
      <c r="B3119"/>
      <c r="C3119"/>
      <c r="D3119"/>
      <c r="E3119"/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</row>
    <row r="3120" spans="1:17">
      <c r="A3120"/>
      <c r="B3120"/>
      <c r="C3120"/>
      <c r="D3120"/>
      <c r="E3120"/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</row>
    <row r="3121" spans="1:17">
      <c r="A3121"/>
      <c r="B3121"/>
      <c r="C3121"/>
      <c r="D3121"/>
      <c r="E3121"/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</row>
    <row r="3122" spans="1:17">
      <c r="A3122"/>
      <c r="B3122"/>
      <c r="C3122"/>
      <c r="D3122"/>
      <c r="E3122"/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</row>
    <row r="3123" spans="1:17">
      <c r="A3123"/>
      <c r="B3123"/>
      <c r="C3123"/>
      <c r="D3123"/>
      <c r="E3123"/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</row>
    <row r="3124" spans="1:17">
      <c r="A3124"/>
      <c r="B3124"/>
      <c r="C3124"/>
      <c r="D3124"/>
      <c r="E3124"/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</row>
    <row r="3125" spans="1:17">
      <c r="A3125"/>
      <c r="B3125"/>
      <c r="C3125"/>
      <c r="D3125"/>
      <c r="E3125"/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</row>
    <row r="3126" spans="1:17">
      <c r="A3126"/>
      <c r="B3126"/>
      <c r="C3126"/>
      <c r="D3126"/>
      <c r="E3126"/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</row>
    <row r="3127" spans="1:17">
      <c r="A3127"/>
      <c r="B3127"/>
      <c r="C3127"/>
      <c r="D3127"/>
      <c r="E3127"/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</row>
    <row r="3128" spans="1:17">
      <c r="A3128"/>
      <c r="B3128"/>
      <c r="C3128"/>
      <c r="D3128"/>
      <c r="E3128"/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</row>
    <row r="3129" spans="1:17">
      <c r="A3129"/>
      <c r="B3129"/>
      <c r="C3129"/>
      <c r="D3129"/>
      <c r="E3129"/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</row>
    <row r="3130" spans="1:17">
      <c r="A3130"/>
      <c r="B3130"/>
      <c r="C3130"/>
      <c r="D3130"/>
      <c r="E3130"/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</row>
    <row r="3131" spans="1:17">
      <c r="A3131"/>
      <c r="B3131"/>
      <c r="C3131"/>
      <c r="D3131"/>
      <c r="E3131"/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</row>
    <row r="3132" spans="1:17">
      <c r="A3132"/>
      <c r="B3132"/>
      <c r="C3132"/>
      <c r="D3132"/>
      <c r="E3132"/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</row>
    <row r="3133" spans="1:17">
      <c r="A3133"/>
      <c r="B3133"/>
      <c r="C3133"/>
      <c r="D3133"/>
      <c r="E3133"/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</row>
    <row r="3134" spans="1:17">
      <c r="A3134"/>
      <c r="B3134"/>
      <c r="C3134"/>
      <c r="D3134"/>
      <c r="E3134"/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</row>
    <row r="3135" spans="1:17">
      <c r="A3135"/>
      <c r="B3135"/>
      <c r="C3135"/>
      <c r="D3135"/>
      <c r="E3135"/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</row>
    <row r="3136" spans="1:17">
      <c r="A3136"/>
      <c r="B3136"/>
      <c r="C3136"/>
      <c r="D3136"/>
      <c r="E3136"/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</row>
    <row r="3137" spans="1:17">
      <c r="A3137"/>
      <c r="B3137"/>
      <c r="C3137"/>
      <c r="D3137"/>
      <c r="E3137"/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</row>
    <row r="3138" spans="1:17">
      <c r="A3138"/>
      <c r="B3138"/>
      <c r="C3138"/>
      <c r="D3138"/>
      <c r="E3138"/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</row>
    <row r="3139" spans="1:17">
      <c r="A3139"/>
      <c r="B3139"/>
      <c r="C3139"/>
      <c r="D3139"/>
      <c r="E3139"/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</row>
    <row r="3140" spans="1:17">
      <c r="A3140"/>
      <c r="B3140"/>
      <c r="C3140"/>
      <c r="D3140"/>
      <c r="E3140"/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</row>
    <row r="3141" spans="1:17">
      <c r="A3141"/>
      <c r="B3141"/>
      <c r="C3141"/>
      <c r="D3141"/>
      <c r="E3141"/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</row>
    <row r="3142" spans="1:17">
      <c r="A3142"/>
      <c r="B3142"/>
      <c r="C3142"/>
      <c r="D3142"/>
      <c r="E3142"/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</row>
    <row r="3143" spans="1:17">
      <c r="A3143"/>
      <c r="B3143"/>
      <c r="C3143"/>
      <c r="D3143"/>
      <c r="E3143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</row>
    <row r="3144" spans="1:17">
      <c r="A3144"/>
      <c r="B3144"/>
      <c r="C3144"/>
      <c r="D3144"/>
      <c r="E3144"/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</row>
    <row r="3145" spans="1:17">
      <c r="A3145"/>
      <c r="B3145"/>
      <c r="C3145"/>
      <c r="D3145"/>
      <c r="E3145"/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</row>
    <row r="3146" spans="1:17">
      <c r="A3146"/>
      <c r="B3146"/>
      <c r="C3146"/>
      <c r="D3146"/>
      <c r="E3146"/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</row>
    <row r="3147" spans="1:17">
      <c r="A3147"/>
      <c r="B3147"/>
      <c r="C3147"/>
      <c r="D3147"/>
      <c r="E3147"/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</row>
    <row r="3148" spans="1:17">
      <c r="A3148"/>
      <c r="B3148"/>
      <c r="C3148"/>
      <c r="D3148"/>
      <c r="E3148"/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</row>
    <row r="3149" spans="1:17">
      <c r="A3149"/>
      <c r="B3149"/>
      <c r="C3149"/>
      <c r="D3149"/>
      <c r="E3149"/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</row>
    <row r="3150" spans="1:17">
      <c r="A3150"/>
      <c r="B3150"/>
      <c r="C3150"/>
      <c r="D3150"/>
      <c r="E3150"/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</row>
    <row r="3151" spans="1:17">
      <c r="A3151"/>
      <c r="B3151"/>
      <c r="C3151"/>
      <c r="D3151"/>
      <c r="E3151"/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</row>
    <row r="3152" spans="1:17">
      <c r="A3152"/>
      <c r="B3152"/>
      <c r="C3152"/>
      <c r="D3152"/>
      <c r="E3152"/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</row>
    <row r="3153" spans="1:17">
      <c r="A3153"/>
      <c r="B3153"/>
      <c r="C3153"/>
      <c r="D3153"/>
      <c r="E3153"/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</row>
    <row r="3154" spans="1:17">
      <c r="A3154"/>
      <c r="B3154"/>
      <c r="C3154"/>
      <c r="D3154"/>
      <c r="E3154"/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</row>
    <row r="3155" spans="1:17">
      <c r="A3155"/>
      <c r="B3155"/>
      <c r="C3155"/>
      <c r="D3155"/>
      <c r="E3155"/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</row>
    <row r="3156" spans="1:17">
      <c r="A3156"/>
      <c r="B3156"/>
      <c r="C3156"/>
      <c r="D3156"/>
      <c r="E3156"/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</row>
    <row r="3157" spans="1:17">
      <c r="A3157"/>
      <c r="B3157"/>
      <c r="C3157"/>
      <c r="D3157"/>
      <c r="E3157"/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</row>
    <row r="3158" spans="1:17">
      <c r="A3158"/>
      <c r="B3158"/>
      <c r="C3158"/>
      <c r="D3158"/>
      <c r="E3158"/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</row>
    <row r="3159" spans="1:17">
      <c r="A3159"/>
      <c r="B3159"/>
      <c r="C3159"/>
      <c r="D3159"/>
      <c r="E3159"/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</row>
    <row r="3160" spans="1:17">
      <c r="A3160"/>
      <c r="B3160"/>
      <c r="C3160"/>
      <c r="D3160"/>
      <c r="E3160"/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</row>
    <row r="3161" spans="1:17">
      <c r="A3161"/>
      <c r="B3161"/>
      <c r="C3161"/>
      <c r="D3161"/>
      <c r="E3161"/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</row>
    <row r="3162" spans="1:17">
      <c r="A3162"/>
      <c r="B3162"/>
      <c r="C3162"/>
      <c r="D3162"/>
      <c r="E3162"/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</row>
    <row r="3163" spans="1:17">
      <c r="A3163"/>
      <c r="B3163"/>
      <c r="C3163"/>
      <c r="D3163"/>
      <c r="E3163"/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</row>
    <row r="3164" spans="1:17">
      <c r="A3164"/>
      <c r="B3164"/>
      <c r="C3164"/>
      <c r="D3164"/>
      <c r="E3164"/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</row>
    <row r="3165" spans="1:17">
      <c r="A3165"/>
      <c r="B3165"/>
      <c r="C3165"/>
      <c r="D3165"/>
      <c r="E3165"/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</row>
    <row r="3166" spans="1:17">
      <c r="A3166"/>
      <c r="B3166"/>
      <c r="C3166"/>
      <c r="D3166"/>
      <c r="E3166"/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</row>
    <row r="3167" spans="1:17">
      <c r="A3167"/>
      <c r="B3167"/>
      <c r="C3167"/>
      <c r="D3167"/>
      <c r="E3167"/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</row>
    <row r="3168" spans="1:17">
      <c r="A3168"/>
      <c r="B3168"/>
      <c r="C3168"/>
      <c r="D3168"/>
      <c r="E3168"/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</row>
    <row r="3169" spans="1:17">
      <c r="A3169"/>
      <c r="B3169"/>
      <c r="C3169"/>
      <c r="D3169"/>
      <c r="E3169"/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</row>
    <row r="3170" spans="1:17">
      <c r="A3170"/>
      <c r="B3170"/>
      <c r="C3170"/>
      <c r="D3170"/>
      <c r="E3170"/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</row>
    <row r="3171" spans="1:17">
      <c r="A3171"/>
      <c r="B3171"/>
      <c r="C3171"/>
      <c r="D3171"/>
      <c r="E3171"/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</row>
    <row r="3172" spans="1:17">
      <c r="A3172"/>
      <c r="B3172"/>
      <c r="C3172"/>
      <c r="D3172"/>
      <c r="E3172"/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</row>
    <row r="3173" spans="1:17">
      <c r="A3173"/>
      <c r="B3173"/>
      <c r="C3173"/>
      <c r="D3173"/>
      <c r="E3173"/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</row>
    <row r="3174" spans="1:17">
      <c r="A3174"/>
      <c r="B3174"/>
      <c r="C3174"/>
      <c r="D3174"/>
      <c r="E3174"/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</row>
    <row r="3175" spans="1:17">
      <c r="A3175"/>
      <c r="B3175"/>
      <c r="C3175"/>
      <c r="D3175"/>
      <c r="E3175"/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</row>
    <row r="3176" spans="1:17">
      <c r="A3176"/>
      <c r="B3176"/>
      <c r="C3176"/>
      <c r="D3176"/>
      <c r="E3176"/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</row>
    <row r="3177" spans="1:17">
      <c r="A3177"/>
      <c r="B3177"/>
      <c r="C3177"/>
      <c r="D3177"/>
      <c r="E3177"/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</row>
    <row r="3178" spans="1:17">
      <c r="A3178"/>
      <c r="B3178"/>
      <c r="C3178"/>
      <c r="D3178"/>
      <c r="E3178"/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</row>
    <row r="3179" spans="1:17">
      <c r="A3179"/>
      <c r="B3179"/>
      <c r="C3179"/>
      <c r="D3179"/>
      <c r="E3179"/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</row>
    <row r="3180" spans="1:17">
      <c r="A3180"/>
      <c r="B3180"/>
      <c r="C3180"/>
      <c r="D3180"/>
      <c r="E3180"/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</row>
    <row r="3181" spans="1:17">
      <c r="A3181"/>
      <c r="B3181"/>
      <c r="C3181"/>
      <c r="D3181"/>
      <c r="E3181"/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</row>
    <row r="3182" spans="1:17">
      <c r="A3182"/>
      <c r="B3182"/>
      <c r="C3182"/>
      <c r="D3182"/>
      <c r="E3182"/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</row>
    <row r="3183" spans="1:17">
      <c r="A3183"/>
      <c r="B3183"/>
      <c r="C3183"/>
      <c r="D3183"/>
      <c r="E3183"/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</row>
    <row r="3184" spans="1:17">
      <c r="A3184"/>
      <c r="B3184"/>
      <c r="C3184"/>
      <c r="D3184"/>
      <c r="E3184"/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</row>
    <row r="3185" spans="1:17">
      <c r="A3185"/>
      <c r="B3185"/>
      <c r="C3185"/>
      <c r="D3185"/>
      <c r="E3185"/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</row>
    <row r="3186" spans="1:17">
      <c r="A3186"/>
      <c r="B3186"/>
      <c r="C3186"/>
      <c r="D3186"/>
      <c r="E3186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</row>
    <row r="3187" spans="1:17">
      <c r="A3187"/>
      <c r="B3187"/>
      <c r="C3187"/>
      <c r="D3187"/>
      <c r="E3187"/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</row>
    <row r="3188" spans="1:17">
      <c r="A3188"/>
      <c r="B3188"/>
      <c r="C3188"/>
      <c r="D3188"/>
      <c r="E3188"/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</row>
    <row r="3189" spans="1:17">
      <c r="A3189"/>
      <c r="B3189"/>
      <c r="C3189"/>
      <c r="D3189"/>
      <c r="E3189"/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</row>
    <row r="3190" spans="1:17">
      <c r="A3190"/>
      <c r="B3190"/>
      <c r="C3190"/>
      <c r="D3190"/>
      <c r="E3190"/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</row>
    <row r="3191" spans="1:17">
      <c r="A3191"/>
      <c r="B3191"/>
      <c r="C3191"/>
      <c r="D3191"/>
      <c r="E3191"/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</row>
    <row r="3192" spans="1:17">
      <c r="A3192"/>
      <c r="B3192"/>
      <c r="C3192"/>
      <c r="D3192"/>
      <c r="E3192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</row>
    <row r="3193" spans="1:17">
      <c r="A3193"/>
      <c r="B3193"/>
      <c r="C3193"/>
      <c r="D3193"/>
      <c r="E3193"/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</row>
    <row r="3194" spans="1:17">
      <c r="A3194"/>
      <c r="B3194"/>
      <c r="C3194"/>
      <c r="D3194"/>
      <c r="E3194"/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</row>
    <row r="3195" spans="1:17">
      <c r="A3195"/>
      <c r="B3195"/>
      <c r="C3195"/>
      <c r="D3195"/>
      <c r="E3195"/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</row>
    <row r="3196" spans="1:17">
      <c r="A3196"/>
      <c r="B3196"/>
      <c r="C3196"/>
      <c r="D3196"/>
      <c r="E3196"/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</row>
    <row r="3197" spans="1:17">
      <c r="A3197"/>
      <c r="B3197"/>
      <c r="C3197"/>
      <c r="D3197"/>
      <c r="E3197"/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</row>
    <row r="3198" spans="1:17">
      <c r="A3198"/>
      <c r="B3198"/>
      <c r="C3198"/>
      <c r="D3198"/>
      <c r="E3198"/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</row>
    <row r="3199" spans="1:17">
      <c r="A3199"/>
      <c r="B3199"/>
      <c r="C3199"/>
      <c r="D3199"/>
      <c r="E3199"/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</row>
    <row r="3200" spans="1:17">
      <c r="A3200"/>
      <c r="B3200"/>
      <c r="C3200"/>
      <c r="D3200"/>
      <c r="E3200"/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</row>
    <row r="3201" spans="1:17">
      <c r="A3201"/>
      <c r="B3201"/>
      <c r="C3201"/>
      <c r="D3201"/>
      <c r="E3201"/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</row>
    <row r="3202" spans="1:17">
      <c r="A3202"/>
      <c r="B3202"/>
      <c r="C3202"/>
      <c r="D3202"/>
      <c r="E3202"/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</row>
    <row r="3203" spans="1:17">
      <c r="A3203"/>
      <c r="B3203"/>
      <c r="C3203"/>
      <c r="D3203"/>
      <c r="E3203"/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</row>
    <row r="3204" spans="1:17">
      <c r="A3204"/>
      <c r="B3204"/>
      <c r="C3204"/>
      <c r="D3204"/>
      <c r="E3204"/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</row>
    <row r="3205" spans="1:17">
      <c r="A3205"/>
      <c r="B3205"/>
      <c r="C3205"/>
      <c r="D3205"/>
      <c r="E3205"/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</row>
    <row r="3206" spans="1:17">
      <c r="A3206"/>
      <c r="B3206"/>
      <c r="C3206"/>
      <c r="D3206"/>
      <c r="E3206"/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</row>
    <row r="3207" spans="1:17">
      <c r="A3207"/>
      <c r="B3207"/>
      <c r="C3207"/>
      <c r="D3207"/>
      <c r="E3207"/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</row>
    <row r="3208" spans="1:17">
      <c r="A3208"/>
      <c r="B3208"/>
      <c r="C3208"/>
      <c r="D3208"/>
      <c r="E3208"/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</row>
    <row r="3209" spans="1:17">
      <c r="A3209"/>
      <c r="B3209"/>
      <c r="C3209"/>
      <c r="D3209"/>
      <c r="E3209"/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</row>
    <row r="3210" spans="1:17">
      <c r="A3210"/>
      <c r="B3210"/>
      <c r="C3210"/>
      <c r="D3210"/>
      <c r="E3210"/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</row>
    <row r="3211" spans="1:17">
      <c r="A3211"/>
      <c r="B3211"/>
      <c r="C3211"/>
      <c r="D3211"/>
      <c r="E3211"/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</row>
    <row r="3212" spans="1:17">
      <c r="A3212"/>
      <c r="B3212"/>
      <c r="C3212"/>
      <c r="D3212"/>
      <c r="E3212"/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</row>
    <row r="3213" spans="1:17">
      <c r="A3213"/>
      <c r="B3213"/>
      <c r="C3213"/>
      <c r="D3213"/>
      <c r="E3213"/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</row>
    <row r="3214" spans="1:17">
      <c r="A3214"/>
      <c r="B3214"/>
      <c r="C3214"/>
      <c r="D3214"/>
      <c r="E3214"/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</row>
    <row r="3215" spans="1:17">
      <c r="A3215"/>
      <c r="B3215"/>
      <c r="C3215"/>
      <c r="D3215"/>
      <c r="E3215"/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</row>
    <row r="3216" spans="1:17">
      <c r="A3216"/>
      <c r="B3216"/>
      <c r="C3216"/>
      <c r="D3216"/>
      <c r="E3216"/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</row>
    <row r="3217" spans="1:17">
      <c r="A3217"/>
      <c r="B3217"/>
      <c r="C3217"/>
      <c r="D3217"/>
      <c r="E3217"/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</row>
    <row r="3218" spans="1:17">
      <c r="A3218"/>
      <c r="B3218"/>
      <c r="C3218"/>
      <c r="D3218"/>
      <c r="E3218"/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</row>
    <row r="3219" spans="1:17">
      <c r="A3219"/>
      <c r="B3219"/>
      <c r="C3219"/>
      <c r="D3219"/>
      <c r="E3219"/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</row>
    <row r="3220" spans="1:17">
      <c r="A3220"/>
      <c r="B3220"/>
      <c r="C3220"/>
      <c r="D3220"/>
      <c r="E3220"/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</row>
    <row r="3221" spans="1:17">
      <c r="A3221"/>
      <c r="B3221"/>
      <c r="C3221"/>
      <c r="D3221"/>
      <c r="E3221"/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</row>
    <row r="3222" spans="1:17">
      <c r="A3222"/>
      <c r="B3222"/>
      <c r="C3222"/>
      <c r="D3222"/>
      <c r="E3222"/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</row>
    <row r="3223" spans="1:17">
      <c r="A3223"/>
      <c r="B3223"/>
      <c r="C3223"/>
      <c r="D3223"/>
      <c r="E3223"/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</row>
    <row r="3224" spans="1:17">
      <c r="A3224"/>
      <c r="B3224"/>
      <c r="C3224"/>
      <c r="D3224"/>
      <c r="E3224"/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</row>
    <row r="3225" spans="1:17">
      <c r="A3225"/>
      <c r="B3225"/>
      <c r="C3225"/>
      <c r="D3225"/>
      <c r="E3225"/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</row>
    <row r="3226" spans="1:17">
      <c r="A3226"/>
      <c r="B3226"/>
      <c r="C3226"/>
      <c r="D3226"/>
      <c r="E3226"/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</row>
    <row r="3227" spans="1:17">
      <c r="A3227"/>
      <c r="B3227"/>
      <c r="C3227"/>
      <c r="D3227"/>
      <c r="E3227"/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</row>
    <row r="3228" spans="1:17">
      <c r="A3228"/>
      <c r="B3228"/>
      <c r="C3228"/>
      <c r="D3228"/>
      <c r="E3228"/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</row>
    <row r="3229" spans="1:17">
      <c r="A3229"/>
      <c r="B3229"/>
      <c r="C3229"/>
      <c r="D3229"/>
      <c r="E3229"/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</row>
    <row r="3230" spans="1:17">
      <c r="A3230"/>
      <c r="B3230"/>
      <c r="C3230"/>
      <c r="D3230"/>
      <c r="E3230"/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</row>
    <row r="3231" spans="1:17">
      <c r="A3231"/>
      <c r="B3231"/>
      <c r="C3231"/>
      <c r="D3231"/>
      <c r="E3231"/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</row>
    <row r="3232" spans="1:17">
      <c r="A3232"/>
      <c r="B3232"/>
      <c r="C3232"/>
      <c r="D3232"/>
      <c r="E3232"/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</row>
    <row r="3233" spans="1:17">
      <c r="A3233"/>
      <c r="B3233"/>
      <c r="C3233"/>
      <c r="D3233"/>
      <c r="E3233"/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</row>
    <row r="3234" spans="1:17">
      <c r="A3234"/>
      <c r="B3234"/>
      <c r="C3234"/>
      <c r="D3234"/>
      <c r="E3234"/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</row>
    <row r="3235" spans="1:17">
      <c r="A3235"/>
      <c r="B3235"/>
      <c r="C3235"/>
      <c r="D3235"/>
      <c r="E3235"/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</row>
    <row r="3236" spans="1:17">
      <c r="A3236"/>
      <c r="B3236"/>
      <c r="C3236"/>
      <c r="D3236"/>
      <c r="E3236"/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</row>
    <row r="3237" spans="1:17">
      <c r="A3237"/>
      <c r="B3237"/>
      <c r="C3237"/>
      <c r="D3237"/>
      <c r="E3237"/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</row>
    <row r="3238" spans="1:17">
      <c r="A3238"/>
      <c r="B3238"/>
      <c r="C3238"/>
      <c r="D3238"/>
      <c r="E3238"/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</row>
    <row r="3239" spans="1:17">
      <c r="A3239"/>
      <c r="B3239"/>
      <c r="C3239"/>
      <c r="D3239"/>
      <c r="E3239"/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</row>
    <row r="3240" spans="1:17">
      <c r="A3240"/>
      <c r="B3240"/>
      <c r="C3240"/>
      <c r="D3240"/>
      <c r="E3240"/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</row>
    <row r="3241" spans="1:17">
      <c r="A3241"/>
      <c r="B3241"/>
      <c r="C3241"/>
      <c r="D3241"/>
      <c r="E3241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</row>
    <row r="3242" spans="1:17">
      <c r="A3242"/>
      <c r="B3242"/>
      <c r="C3242"/>
      <c r="D3242"/>
      <c r="E3242"/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</row>
    <row r="3243" spans="1:17">
      <c r="A3243"/>
      <c r="B3243"/>
      <c r="C3243"/>
      <c r="D3243"/>
      <c r="E3243"/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</row>
    <row r="3244" spans="1:17">
      <c r="A3244"/>
      <c r="B3244"/>
      <c r="C3244"/>
      <c r="D3244"/>
      <c r="E3244"/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</row>
    <row r="3245" spans="1:17">
      <c r="A3245"/>
      <c r="B3245"/>
      <c r="C3245"/>
      <c r="D3245"/>
      <c r="E3245"/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</row>
    <row r="3246" spans="1:17">
      <c r="A3246"/>
      <c r="B3246"/>
      <c r="C3246"/>
      <c r="D3246"/>
      <c r="E3246"/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</row>
    <row r="3247" spans="1:17">
      <c r="A3247"/>
      <c r="B3247"/>
      <c r="C3247"/>
      <c r="D3247"/>
      <c r="E3247"/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</row>
    <row r="3248" spans="1:17">
      <c r="A3248"/>
      <c r="B3248"/>
      <c r="C3248"/>
      <c r="D3248"/>
      <c r="E3248"/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</row>
    <row r="3249" spans="1:17">
      <c r="A3249"/>
      <c r="B3249"/>
      <c r="C3249"/>
      <c r="D3249"/>
      <c r="E3249"/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</row>
    <row r="3250" spans="1:17">
      <c r="A3250"/>
      <c r="B3250"/>
      <c r="C3250"/>
      <c r="D3250"/>
      <c r="E3250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</row>
    <row r="3251" spans="1:17">
      <c r="A3251"/>
      <c r="B3251"/>
      <c r="C3251"/>
      <c r="D3251"/>
      <c r="E3251"/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</row>
    <row r="3252" spans="1:17">
      <c r="A3252"/>
      <c r="B3252"/>
      <c r="C3252"/>
      <c r="D3252"/>
      <c r="E3252"/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</row>
    <row r="3253" spans="1:17">
      <c r="A3253"/>
      <c r="B3253"/>
      <c r="C3253"/>
      <c r="D3253"/>
      <c r="E3253"/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</row>
    <row r="3254" spans="1:17">
      <c r="A3254"/>
      <c r="B3254"/>
      <c r="C3254"/>
      <c r="D3254"/>
      <c r="E3254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</row>
    <row r="3255" spans="1:17">
      <c r="A3255"/>
      <c r="B3255"/>
      <c r="C3255"/>
      <c r="D3255"/>
      <c r="E3255"/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</row>
    <row r="3256" spans="1:17">
      <c r="A3256"/>
      <c r="B3256"/>
      <c r="C3256"/>
      <c r="D3256"/>
      <c r="E3256"/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</row>
    <row r="3257" spans="1:17">
      <c r="A3257"/>
      <c r="B3257"/>
      <c r="C3257"/>
      <c r="D3257"/>
      <c r="E3257"/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</row>
    <row r="3258" spans="1:17">
      <c r="A3258"/>
      <c r="B3258"/>
      <c r="C3258"/>
      <c r="D3258"/>
      <c r="E3258"/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</row>
    <row r="3259" spans="1:17">
      <c r="A3259"/>
      <c r="B3259"/>
      <c r="C3259"/>
      <c r="D3259"/>
      <c r="E3259"/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</row>
    <row r="3260" spans="1:17">
      <c r="A3260"/>
      <c r="B3260"/>
      <c r="C3260"/>
      <c r="D3260"/>
      <c r="E3260"/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</row>
    <row r="3261" spans="1:17">
      <c r="A3261"/>
      <c r="B3261"/>
      <c r="C3261"/>
      <c r="D3261"/>
      <c r="E3261"/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</row>
    <row r="3262" spans="1:17">
      <c r="A3262"/>
      <c r="B3262"/>
      <c r="C3262"/>
      <c r="D3262"/>
      <c r="E3262"/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</row>
    <row r="3263" spans="1:17">
      <c r="A3263"/>
      <c r="B3263"/>
      <c r="C3263"/>
      <c r="D3263"/>
      <c r="E3263"/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</row>
    <row r="3264" spans="1:17">
      <c r="A3264"/>
      <c r="B3264"/>
      <c r="C3264"/>
      <c r="D3264"/>
      <c r="E3264"/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</row>
    <row r="3265" spans="1:17">
      <c r="A3265"/>
      <c r="B3265"/>
      <c r="C3265"/>
      <c r="D3265"/>
      <c r="E3265"/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</row>
    <row r="3266" spans="1:17">
      <c r="A3266"/>
      <c r="B3266"/>
      <c r="C3266"/>
      <c r="D3266"/>
      <c r="E3266"/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</row>
    <row r="3267" spans="1:17">
      <c r="A3267"/>
      <c r="B3267"/>
      <c r="C3267"/>
      <c r="D3267"/>
      <c r="E3267"/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</row>
    <row r="3268" spans="1:17">
      <c r="A3268"/>
      <c r="B3268"/>
      <c r="C3268"/>
      <c r="D3268"/>
      <c r="E3268"/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</row>
    <row r="3269" spans="1:17">
      <c r="A3269"/>
      <c r="B3269"/>
      <c r="C3269"/>
      <c r="D3269"/>
      <c r="E3269"/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</row>
    <row r="3270" spans="1:17">
      <c r="A3270"/>
      <c r="B3270"/>
      <c r="C3270"/>
      <c r="D3270"/>
      <c r="E3270"/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</row>
    <row r="3271" spans="1:17">
      <c r="A3271"/>
      <c r="B3271"/>
      <c r="C3271"/>
      <c r="D3271"/>
      <c r="E3271"/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</row>
    <row r="3272" spans="1:17">
      <c r="A3272"/>
      <c r="B3272"/>
      <c r="C3272"/>
      <c r="D3272"/>
      <c r="E3272"/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</row>
    <row r="3273" spans="1:17">
      <c r="A3273"/>
      <c r="B3273"/>
      <c r="C3273"/>
      <c r="D3273"/>
      <c r="E3273"/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</row>
    <row r="3274" spans="1:17">
      <c r="A3274"/>
      <c r="B3274"/>
      <c r="C3274"/>
      <c r="D3274"/>
      <c r="E3274"/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</row>
    <row r="3275" spans="1:17">
      <c r="A3275"/>
      <c r="B3275"/>
      <c r="C3275"/>
      <c r="D3275"/>
      <c r="E3275"/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</row>
    <row r="3276" spans="1:17">
      <c r="A3276"/>
      <c r="B3276"/>
      <c r="C3276"/>
      <c r="D3276"/>
      <c r="E3276"/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</row>
    <row r="3277" spans="1:17">
      <c r="A3277"/>
      <c r="B3277"/>
      <c r="C3277"/>
      <c r="D3277"/>
      <c r="E3277"/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</row>
    <row r="3278" spans="1:17">
      <c r="A3278"/>
      <c r="B3278"/>
      <c r="C3278"/>
      <c r="D3278"/>
      <c r="E3278"/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</row>
    <row r="3279" spans="1:17">
      <c r="A3279"/>
      <c r="B3279"/>
      <c r="C3279"/>
      <c r="D3279"/>
      <c r="E3279"/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</row>
    <row r="3280" spans="1:17">
      <c r="A3280"/>
      <c r="B3280"/>
      <c r="C3280"/>
      <c r="D3280"/>
      <c r="E3280"/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</row>
    <row r="3281" spans="1:17">
      <c r="A3281"/>
      <c r="B3281"/>
      <c r="C3281"/>
      <c r="D3281"/>
      <c r="E3281"/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</row>
    <row r="3282" spans="1:17">
      <c r="A3282"/>
      <c r="B3282"/>
      <c r="C3282"/>
      <c r="D3282"/>
      <c r="E3282"/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</row>
    <row r="3283" spans="1:17">
      <c r="A3283"/>
      <c r="B3283"/>
      <c r="C3283"/>
      <c r="D3283"/>
      <c r="E3283"/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</row>
    <row r="3284" spans="1:17">
      <c r="A3284"/>
      <c r="B3284"/>
      <c r="C3284"/>
      <c r="D3284"/>
      <c r="E3284"/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</row>
    <row r="3285" spans="1:17">
      <c r="A3285"/>
      <c r="B3285"/>
      <c r="C3285"/>
      <c r="D3285"/>
      <c r="E3285"/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</row>
    <row r="3286" spans="1:17">
      <c r="A3286"/>
      <c r="B3286"/>
      <c r="C3286"/>
      <c r="D3286"/>
      <c r="E3286"/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</row>
    <row r="3287" spans="1:17">
      <c r="A3287"/>
      <c r="B3287"/>
      <c r="C3287"/>
      <c r="D3287"/>
      <c r="E3287"/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</row>
    <row r="3288" spans="1:17">
      <c r="A3288"/>
      <c r="B3288"/>
      <c r="C3288"/>
      <c r="D3288"/>
      <c r="E3288"/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</row>
    <row r="3289" spans="1:17">
      <c r="A3289"/>
      <c r="B3289"/>
      <c r="C3289"/>
      <c r="D3289"/>
      <c r="E3289"/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</row>
    <row r="3290" spans="1:17">
      <c r="A3290"/>
      <c r="B3290"/>
      <c r="C3290"/>
      <c r="D3290"/>
      <c r="E3290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</row>
    <row r="3291" spans="1:17">
      <c r="A3291"/>
      <c r="B3291"/>
      <c r="C3291"/>
      <c r="D3291"/>
      <c r="E3291"/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</row>
    <row r="3292" spans="1:17">
      <c r="A3292"/>
      <c r="B3292"/>
      <c r="C3292"/>
      <c r="D3292"/>
      <c r="E3292"/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</row>
    <row r="3293" spans="1:17">
      <c r="A3293"/>
      <c r="B3293"/>
      <c r="C3293"/>
      <c r="D3293"/>
      <c r="E3293"/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</row>
    <row r="3294" spans="1:17">
      <c r="A3294"/>
      <c r="B3294"/>
      <c r="C3294"/>
      <c r="D3294"/>
      <c r="E3294"/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</row>
    <row r="3295" spans="1:17">
      <c r="A3295"/>
      <c r="B3295"/>
      <c r="C3295"/>
      <c r="D3295"/>
      <c r="E3295"/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</row>
    <row r="3296" spans="1:17">
      <c r="A3296"/>
      <c r="B3296"/>
      <c r="C3296"/>
      <c r="D3296"/>
      <c r="E3296"/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</row>
    <row r="3297" spans="1:17">
      <c r="A3297"/>
      <c r="B3297"/>
      <c r="C3297"/>
      <c r="D3297"/>
      <c r="E3297"/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</row>
    <row r="3298" spans="1:17">
      <c r="A3298"/>
      <c r="B3298"/>
      <c r="C3298"/>
      <c r="D3298"/>
      <c r="E3298"/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</row>
    <row r="3299" spans="1:17">
      <c r="A3299"/>
      <c r="B3299"/>
      <c r="C3299"/>
      <c r="D3299"/>
      <c r="E3299"/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</row>
    <row r="3300" spans="1:17">
      <c r="A3300"/>
      <c r="B3300"/>
      <c r="C3300"/>
      <c r="D3300"/>
      <c r="E3300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</row>
    <row r="3301" spans="1:17">
      <c r="A3301"/>
      <c r="B3301"/>
      <c r="C3301"/>
      <c r="D3301"/>
      <c r="E3301"/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</row>
    <row r="3302" spans="1:17">
      <c r="A3302"/>
      <c r="B3302"/>
      <c r="C3302"/>
      <c r="D3302"/>
      <c r="E3302"/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</row>
    <row r="3303" spans="1:17">
      <c r="A3303"/>
      <c r="B3303"/>
      <c r="C3303"/>
      <c r="D3303"/>
      <c r="E3303"/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</row>
    <row r="3304" spans="1:17">
      <c r="A3304"/>
      <c r="B3304"/>
      <c r="C3304"/>
      <c r="D3304"/>
      <c r="E3304"/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</row>
    <row r="3305" spans="1:17">
      <c r="A3305"/>
      <c r="B3305"/>
      <c r="C3305"/>
      <c r="D3305"/>
      <c r="E3305"/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</row>
    <row r="3306" spans="1:17">
      <c r="A3306"/>
      <c r="B3306"/>
      <c r="C3306"/>
      <c r="D3306"/>
      <c r="E3306"/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</row>
    <row r="3307" spans="1:17">
      <c r="A3307"/>
      <c r="B3307"/>
      <c r="C3307"/>
      <c r="D3307"/>
      <c r="E3307"/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</row>
    <row r="3308" spans="1:17">
      <c r="A3308"/>
      <c r="B3308"/>
      <c r="C3308"/>
      <c r="D3308"/>
      <c r="E3308"/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</row>
    <row r="3309" spans="1:17">
      <c r="A3309"/>
      <c r="B3309"/>
      <c r="C3309"/>
      <c r="D3309"/>
      <c r="E3309"/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</row>
    <row r="3310" spans="1:17">
      <c r="A3310"/>
      <c r="B3310"/>
      <c r="C3310"/>
      <c r="D3310"/>
      <c r="E3310"/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</row>
    <row r="3311" spans="1:17">
      <c r="A3311"/>
      <c r="B3311"/>
      <c r="C3311"/>
      <c r="D3311"/>
      <c r="E3311"/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</row>
    <row r="3312" spans="1:17">
      <c r="A3312"/>
      <c r="B3312"/>
      <c r="C3312"/>
      <c r="D3312"/>
      <c r="E3312"/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</row>
    <row r="3313" spans="1:17">
      <c r="A3313"/>
      <c r="B3313"/>
      <c r="C3313"/>
      <c r="D3313"/>
      <c r="E3313"/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</row>
    <row r="3314" spans="1:17">
      <c r="A3314"/>
      <c r="B3314"/>
      <c r="C3314"/>
      <c r="D3314"/>
      <c r="E3314"/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</row>
    <row r="3315" spans="1:17">
      <c r="A3315"/>
      <c r="B3315"/>
      <c r="C3315"/>
      <c r="D3315"/>
      <c r="E3315"/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</row>
    <row r="3316" spans="1:17">
      <c r="A3316"/>
      <c r="B3316"/>
      <c r="C3316"/>
      <c r="D3316"/>
      <c r="E3316"/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</row>
    <row r="3317" spans="1:17">
      <c r="A3317"/>
      <c r="B3317"/>
      <c r="C3317"/>
      <c r="D3317"/>
      <c r="E3317"/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</row>
    <row r="3318" spans="1:17">
      <c r="A3318"/>
      <c r="B3318"/>
      <c r="C3318"/>
      <c r="D3318"/>
      <c r="E3318"/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</row>
    <row r="3319" spans="1:17">
      <c r="A3319"/>
      <c r="B3319"/>
      <c r="C3319"/>
      <c r="D3319"/>
      <c r="E3319"/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</row>
    <row r="3320" spans="1:17">
      <c r="A3320"/>
      <c r="B3320"/>
      <c r="C3320"/>
      <c r="D3320"/>
      <c r="E3320"/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</row>
    <row r="3321" spans="1:17">
      <c r="A3321"/>
      <c r="B3321"/>
      <c r="C3321"/>
      <c r="D3321"/>
      <c r="E3321"/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</row>
    <row r="3322" spans="1:17">
      <c r="A3322"/>
      <c r="B3322"/>
      <c r="C3322"/>
      <c r="D3322"/>
      <c r="E3322"/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</row>
    <row r="3323" spans="1:17">
      <c r="A3323"/>
      <c r="B3323"/>
      <c r="C3323"/>
      <c r="D3323"/>
      <c r="E3323"/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</row>
    <row r="3324" spans="1:17">
      <c r="A3324"/>
      <c r="B3324"/>
      <c r="C3324"/>
      <c r="D3324"/>
      <c r="E3324"/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</row>
    <row r="3325" spans="1:17">
      <c r="A3325"/>
      <c r="B3325"/>
      <c r="C3325"/>
      <c r="D3325"/>
      <c r="E3325"/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</row>
    <row r="3326" spans="1:17">
      <c r="A3326"/>
      <c r="B3326"/>
      <c r="C3326"/>
      <c r="D3326"/>
      <c r="E3326"/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</row>
    <row r="3327" spans="1:17">
      <c r="A3327"/>
      <c r="B3327"/>
      <c r="C3327"/>
      <c r="D3327"/>
      <c r="E3327"/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</row>
    <row r="3328" spans="1:17">
      <c r="A3328"/>
      <c r="B3328"/>
      <c r="C3328"/>
      <c r="D3328"/>
      <c r="E3328"/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</row>
    <row r="3329" spans="1:17">
      <c r="A3329"/>
      <c r="B3329"/>
      <c r="C3329"/>
      <c r="D3329"/>
      <c r="E3329"/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</row>
    <row r="3330" spans="1:17">
      <c r="A3330"/>
      <c r="B3330"/>
      <c r="C3330"/>
      <c r="D3330"/>
      <c r="E3330"/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</row>
    <row r="3331" spans="1:17">
      <c r="A3331"/>
      <c r="B3331"/>
      <c r="C3331"/>
      <c r="D3331"/>
      <c r="E3331"/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</row>
    <row r="3332" spans="1:17">
      <c r="A3332"/>
      <c r="B3332"/>
      <c r="C3332"/>
      <c r="D3332"/>
      <c r="E3332"/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</row>
    <row r="3333" spans="1:17">
      <c r="A3333"/>
      <c r="B3333"/>
      <c r="C3333"/>
      <c r="D3333"/>
      <c r="E3333"/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  <c r="Q3333" s="58"/>
    </row>
    <row r="3334" spans="1:17">
      <c r="A3334"/>
      <c r="B3334"/>
      <c r="C3334"/>
      <c r="D3334"/>
      <c r="E3334"/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  <c r="Q3334" s="58"/>
    </row>
    <row r="3335" spans="1:17">
      <c r="A3335"/>
      <c r="B3335"/>
      <c r="C3335"/>
      <c r="D3335"/>
      <c r="E3335"/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  <c r="Q3335" s="58"/>
    </row>
    <row r="3336" spans="1:17">
      <c r="A3336"/>
      <c r="B3336"/>
      <c r="C3336"/>
      <c r="D3336"/>
      <c r="E3336"/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  <c r="Q3336" s="58"/>
    </row>
    <row r="3337" spans="1:17">
      <c r="A3337"/>
      <c r="B3337"/>
      <c r="C3337"/>
      <c r="D3337"/>
      <c r="E3337"/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  <c r="Q3337" s="58"/>
    </row>
    <row r="3338" spans="1:17">
      <c r="A3338"/>
      <c r="B3338"/>
      <c r="C3338"/>
      <c r="D3338"/>
      <c r="E3338"/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  <c r="Q3338" s="58"/>
    </row>
    <row r="3339" spans="1:17">
      <c r="A3339"/>
      <c r="B3339"/>
      <c r="C3339"/>
      <c r="D3339"/>
      <c r="E3339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</row>
    <row r="3340" spans="1:17">
      <c r="A3340"/>
      <c r="B3340"/>
      <c r="C3340"/>
      <c r="D3340"/>
      <c r="E3340"/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  <c r="Q3340" s="58"/>
    </row>
    <row r="3341" spans="1:17">
      <c r="A3341"/>
      <c r="B3341"/>
      <c r="C3341"/>
      <c r="D3341"/>
      <c r="E3341"/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  <c r="Q3341" s="58"/>
    </row>
    <row r="3342" spans="1:17">
      <c r="A3342"/>
      <c r="B3342"/>
      <c r="C3342"/>
      <c r="D3342"/>
      <c r="E3342"/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  <c r="Q3342" s="58"/>
    </row>
    <row r="3343" spans="1:17">
      <c r="A3343"/>
      <c r="B3343"/>
      <c r="C3343"/>
      <c r="D3343"/>
      <c r="E3343"/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  <c r="Q3343" s="58"/>
    </row>
    <row r="3344" spans="1:17">
      <c r="A3344"/>
      <c r="B3344"/>
      <c r="C3344"/>
      <c r="D3344"/>
      <c r="E3344"/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  <c r="Q3344" s="58"/>
    </row>
    <row r="3345" spans="1:17">
      <c r="A3345"/>
      <c r="B3345"/>
      <c r="C3345"/>
      <c r="D3345"/>
      <c r="E3345"/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  <c r="Q3345" s="58"/>
    </row>
    <row r="3346" spans="1:17">
      <c r="A3346"/>
      <c r="B3346"/>
      <c r="C3346"/>
      <c r="D3346"/>
      <c r="E3346"/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  <c r="Q3346" s="58"/>
    </row>
    <row r="3347" spans="1:17">
      <c r="A3347"/>
      <c r="B3347"/>
      <c r="C3347"/>
      <c r="D3347"/>
      <c r="E3347"/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  <c r="Q3347" s="58"/>
    </row>
    <row r="3348" spans="1:17">
      <c r="A3348"/>
      <c r="B3348"/>
      <c r="C3348"/>
      <c r="D3348"/>
      <c r="E3348"/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  <c r="Q3348" s="58"/>
    </row>
    <row r="3349" spans="1:17">
      <c r="A3349"/>
      <c r="B3349"/>
      <c r="C3349"/>
      <c r="D3349"/>
      <c r="E3349"/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  <c r="Q3349" s="58"/>
    </row>
    <row r="3350" spans="1:17">
      <c r="A3350"/>
      <c r="B3350"/>
      <c r="C3350"/>
      <c r="D3350"/>
      <c r="E3350"/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  <c r="Q3350" s="58"/>
    </row>
    <row r="3351" spans="1:17">
      <c r="A3351"/>
      <c r="B3351"/>
      <c r="C3351"/>
      <c r="D3351"/>
      <c r="E3351"/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  <c r="Q3351" s="58"/>
    </row>
    <row r="3352" spans="1:17">
      <c r="A3352"/>
      <c r="B3352"/>
      <c r="C3352"/>
      <c r="D3352"/>
      <c r="E3352"/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  <c r="Q3352" s="58"/>
    </row>
    <row r="3353" spans="1:17">
      <c r="A3353"/>
      <c r="B3353"/>
      <c r="C3353"/>
      <c r="D3353"/>
      <c r="E3353"/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  <c r="Q3353" s="58"/>
    </row>
    <row r="3354" spans="1:17">
      <c r="A3354"/>
      <c r="B3354"/>
      <c r="C3354"/>
      <c r="D3354"/>
      <c r="E3354"/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  <c r="Q3354" s="58"/>
    </row>
    <row r="3355" spans="1:17">
      <c r="A3355"/>
      <c r="B3355"/>
      <c r="C3355"/>
      <c r="D3355"/>
      <c r="E3355"/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  <c r="Q3355" s="58"/>
    </row>
    <row r="3356" spans="1:17">
      <c r="A3356"/>
      <c r="B3356"/>
      <c r="C3356"/>
      <c r="D3356"/>
      <c r="E3356"/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  <c r="Q3356" s="58"/>
    </row>
    <row r="3357" spans="1:17">
      <c r="A3357"/>
      <c r="B3357"/>
      <c r="C3357"/>
      <c r="D3357"/>
      <c r="E3357"/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  <c r="Q3357" s="58"/>
    </row>
    <row r="3358" spans="1:17">
      <c r="A3358"/>
      <c r="B3358"/>
      <c r="C3358"/>
      <c r="D3358"/>
      <c r="E3358"/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  <c r="Q3358" s="58"/>
    </row>
    <row r="3359" spans="1:17">
      <c r="A3359"/>
      <c r="B3359"/>
      <c r="C3359"/>
      <c r="D3359"/>
      <c r="E3359"/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  <c r="Q3359" s="58"/>
    </row>
    <row r="3360" spans="1:17">
      <c r="A3360"/>
      <c r="B3360"/>
      <c r="C3360"/>
      <c r="D3360"/>
      <c r="E3360"/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  <c r="Q3360" s="58"/>
    </row>
    <row r="3361" spans="1:17">
      <c r="A3361"/>
      <c r="B3361"/>
      <c r="C3361"/>
      <c r="D3361"/>
      <c r="E3361"/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  <c r="Q3361" s="58"/>
    </row>
    <row r="3362" spans="1:17">
      <c r="A3362"/>
      <c r="B3362"/>
      <c r="C3362"/>
      <c r="D3362"/>
      <c r="E3362"/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  <c r="Q3362" s="58"/>
    </row>
    <row r="3363" spans="1:17">
      <c r="A3363"/>
      <c r="B3363"/>
      <c r="C3363"/>
      <c r="D3363"/>
      <c r="E3363"/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  <c r="Q3363" s="58"/>
    </row>
    <row r="3364" spans="1:17">
      <c r="A3364"/>
      <c r="B3364"/>
      <c r="C3364"/>
      <c r="D3364"/>
      <c r="E3364"/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  <c r="Q3364" s="58"/>
    </row>
    <row r="3365" spans="1:17">
      <c r="A3365"/>
      <c r="B3365"/>
      <c r="C3365"/>
      <c r="D3365"/>
      <c r="E3365"/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  <c r="Q3365" s="58"/>
    </row>
    <row r="3366" spans="1:17">
      <c r="A3366"/>
      <c r="B3366"/>
      <c r="C3366"/>
      <c r="D3366"/>
      <c r="E3366"/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  <c r="Q3366" s="58"/>
    </row>
    <row r="3367" spans="1:17">
      <c r="A3367"/>
      <c r="B3367"/>
      <c r="C3367"/>
      <c r="D3367"/>
      <c r="E3367"/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  <c r="Q3367" s="58"/>
    </row>
    <row r="3368" spans="1:17">
      <c r="A3368"/>
      <c r="B3368"/>
      <c r="C3368"/>
      <c r="D3368"/>
      <c r="E3368"/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  <c r="Q3368" s="58"/>
    </row>
    <row r="3369" spans="1:17">
      <c r="A3369"/>
      <c r="B3369"/>
      <c r="C3369"/>
      <c r="D3369"/>
      <c r="E3369"/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  <c r="Q3369" s="58"/>
    </row>
    <row r="3370" spans="1:17">
      <c r="A3370"/>
      <c r="B3370"/>
      <c r="C3370"/>
      <c r="D3370"/>
      <c r="E3370"/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  <c r="Q3370" s="58"/>
    </row>
    <row r="3371" spans="1:17">
      <c r="A3371"/>
      <c r="B3371"/>
      <c r="C3371"/>
      <c r="D3371"/>
      <c r="E3371"/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  <c r="Q3371" s="58"/>
    </row>
    <row r="3372" spans="1:17">
      <c r="A3372"/>
      <c r="B3372"/>
      <c r="C3372"/>
      <c r="D3372"/>
      <c r="E3372"/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  <c r="Q3372" s="58"/>
    </row>
    <row r="3373" spans="1:17">
      <c r="A3373"/>
      <c r="B3373"/>
      <c r="C3373"/>
      <c r="D3373"/>
      <c r="E3373"/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  <c r="Q3373" s="58"/>
    </row>
    <row r="3374" spans="1:17">
      <c r="A3374"/>
      <c r="B3374"/>
      <c r="C3374"/>
      <c r="D3374"/>
      <c r="E3374"/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  <c r="Q3374" s="58"/>
    </row>
    <row r="3375" spans="1:17">
      <c r="A3375"/>
      <c r="B3375"/>
      <c r="C3375"/>
      <c r="D3375"/>
      <c r="E3375"/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  <c r="Q3375" s="58"/>
    </row>
    <row r="3376" spans="1:17">
      <c r="A3376"/>
      <c r="B3376"/>
      <c r="C3376"/>
      <c r="D3376"/>
      <c r="E3376"/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  <c r="Q3376" s="58"/>
    </row>
    <row r="3377" spans="1:17">
      <c r="A3377"/>
      <c r="B3377"/>
      <c r="C3377"/>
      <c r="D3377"/>
      <c r="E3377"/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  <c r="Q3377" s="58"/>
    </row>
    <row r="3378" spans="1:17">
      <c r="A3378"/>
      <c r="B3378"/>
      <c r="C3378"/>
      <c r="D3378"/>
      <c r="E3378"/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  <c r="Q3378" s="58"/>
    </row>
    <row r="3379" spans="1:17">
      <c r="A3379"/>
      <c r="B3379"/>
      <c r="C3379"/>
      <c r="D3379"/>
      <c r="E3379"/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  <c r="Q3379" s="58"/>
    </row>
    <row r="3380" spans="1:17">
      <c r="A3380"/>
      <c r="B3380"/>
      <c r="C3380"/>
      <c r="D3380"/>
      <c r="E3380"/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  <c r="Q3380" s="58"/>
    </row>
    <row r="3381" spans="1:17">
      <c r="A3381"/>
      <c r="B3381"/>
      <c r="C3381"/>
      <c r="D3381"/>
      <c r="E3381"/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  <c r="Q3381" s="58"/>
    </row>
    <row r="3382" spans="1:17">
      <c r="A3382"/>
      <c r="B3382"/>
      <c r="C3382"/>
      <c r="D3382"/>
      <c r="E3382"/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  <c r="Q3382" s="58"/>
    </row>
    <row r="3383" spans="1:17">
      <c r="A3383"/>
      <c r="B3383"/>
      <c r="C3383"/>
      <c r="D3383"/>
      <c r="E3383"/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  <c r="Q3383" s="58"/>
    </row>
    <row r="3384" spans="1:17">
      <c r="A3384"/>
      <c r="B3384"/>
      <c r="C3384"/>
      <c r="D3384"/>
      <c r="E3384"/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  <c r="Q3384" s="58"/>
    </row>
    <row r="3385" spans="1:17">
      <c r="A3385"/>
      <c r="B3385"/>
      <c r="C3385"/>
      <c r="D3385"/>
      <c r="E3385"/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  <c r="Q3385" s="58"/>
    </row>
    <row r="3386" spans="1:17">
      <c r="A3386"/>
      <c r="B3386"/>
      <c r="C3386"/>
      <c r="D3386"/>
      <c r="E3386"/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  <c r="Q3386" s="58"/>
    </row>
    <row r="3387" spans="1:17">
      <c r="A3387"/>
      <c r="B3387"/>
      <c r="C3387"/>
      <c r="D3387"/>
      <c r="E3387"/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  <c r="Q3387" s="58"/>
    </row>
    <row r="3388" spans="1:17">
      <c r="A3388"/>
      <c r="B3388"/>
      <c r="C3388"/>
      <c r="D3388"/>
      <c r="E338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  <c r="Q3388" s="58"/>
    </row>
    <row r="3389" spans="1:17">
      <c r="A3389"/>
      <c r="B3389"/>
      <c r="C3389"/>
      <c r="D3389"/>
      <c r="E3389"/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  <c r="Q3389" s="58"/>
    </row>
    <row r="3390" spans="1:17">
      <c r="A3390"/>
      <c r="B3390"/>
      <c r="C3390"/>
      <c r="D3390"/>
      <c r="E3390"/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  <c r="Q3390" s="58"/>
    </row>
    <row r="3391" spans="1:17">
      <c r="A3391"/>
      <c r="B3391"/>
      <c r="C3391"/>
      <c r="D3391"/>
      <c r="E3391"/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  <c r="Q3391" s="58"/>
    </row>
    <row r="3392" spans="1:17">
      <c r="A3392"/>
      <c r="B3392"/>
      <c r="C3392"/>
      <c r="D3392"/>
      <c r="E3392"/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  <c r="Q3392" s="58"/>
    </row>
    <row r="3393" spans="1:17">
      <c r="A3393"/>
      <c r="B3393"/>
      <c r="C3393"/>
      <c r="D3393"/>
      <c r="E3393"/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  <c r="Q3393" s="58"/>
    </row>
    <row r="3394" spans="1:17">
      <c r="A3394"/>
      <c r="B3394"/>
      <c r="C3394"/>
      <c r="D3394"/>
      <c r="E3394"/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  <c r="Q3394" s="58"/>
    </row>
    <row r="3395" spans="1:17">
      <c r="A3395"/>
      <c r="B3395"/>
      <c r="C3395"/>
      <c r="D3395"/>
      <c r="E3395"/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  <c r="Q3395" s="58"/>
    </row>
    <row r="3396" spans="1:17">
      <c r="A3396"/>
      <c r="B3396"/>
      <c r="C3396"/>
      <c r="D3396"/>
      <c r="E3396"/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  <c r="Q3396" s="58"/>
    </row>
    <row r="3397" spans="1:17">
      <c r="A3397"/>
      <c r="B3397"/>
      <c r="C3397"/>
      <c r="D3397"/>
      <c r="E3397"/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  <c r="Q3397" s="58"/>
    </row>
    <row r="3398" spans="1:17">
      <c r="A3398"/>
      <c r="B3398"/>
      <c r="C3398"/>
      <c r="D3398"/>
      <c r="E3398"/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  <c r="Q3398" s="58"/>
    </row>
    <row r="3399" spans="1:17">
      <c r="A3399"/>
      <c r="B3399"/>
      <c r="C3399"/>
      <c r="D3399"/>
      <c r="E3399"/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  <c r="Q3399" s="58"/>
    </row>
    <row r="3400" spans="1:17">
      <c r="A3400"/>
      <c r="B3400"/>
      <c r="C3400"/>
      <c r="D3400"/>
      <c r="E3400"/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  <c r="Q3400" s="58"/>
    </row>
    <row r="3401" spans="1:17">
      <c r="A3401"/>
      <c r="B3401"/>
      <c r="C3401"/>
      <c r="D3401"/>
      <c r="E3401"/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  <c r="Q3401" s="58"/>
    </row>
    <row r="3402" spans="1:17">
      <c r="A3402"/>
      <c r="B3402"/>
      <c r="C3402"/>
      <c r="D3402"/>
      <c r="E3402"/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  <c r="Q3402" s="58"/>
    </row>
    <row r="3403" spans="1:17">
      <c r="A3403"/>
      <c r="B3403"/>
      <c r="C3403"/>
      <c r="D3403"/>
      <c r="E3403"/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  <c r="Q3403" s="58"/>
    </row>
    <row r="3404" spans="1:17">
      <c r="A3404"/>
      <c r="B3404"/>
      <c r="C3404"/>
      <c r="D3404"/>
      <c r="E3404"/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  <c r="Q3404" s="58"/>
    </row>
    <row r="3405" spans="1:17">
      <c r="A3405"/>
      <c r="B3405"/>
      <c r="C3405"/>
      <c r="D3405"/>
      <c r="E3405"/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  <c r="Q3405" s="58"/>
    </row>
    <row r="3406" spans="1:17">
      <c r="A3406"/>
      <c r="B3406"/>
      <c r="C3406"/>
      <c r="D3406"/>
      <c r="E3406"/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  <c r="Q3406" s="58"/>
    </row>
    <row r="3407" spans="1:17">
      <c r="A3407"/>
      <c r="B3407"/>
      <c r="C3407"/>
      <c r="D3407"/>
      <c r="E3407"/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  <c r="Q3407" s="58"/>
    </row>
    <row r="3408" spans="1:17">
      <c r="A3408"/>
      <c r="B3408"/>
      <c r="C3408"/>
      <c r="D3408"/>
      <c r="E3408"/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  <c r="Q3408" s="58"/>
    </row>
    <row r="3409" spans="1:17">
      <c r="A3409"/>
      <c r="B3409"/>
      <c r="C3409"/>
      <c r="D3409"/>
      <c r="E3409"/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  <c r="Q3409" s="58"/>
    </row>
    <row r="3410" spans="1:17">
      <c r="A3410"/>
      <c r="B3410"/>
      <c r="C3410"/>
      <c r="D3410"/>
      <c r="E3410"/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  <c r="Q3410" s="58"/>
    </row>
    <row r="3411" spans="1:17">
      <c r="A3411"/>
      <c r="B3411"/>
      <c r="C3411"/>
      <c r="D3411"/>
      <c r="E3411"/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  <c r="Q3411" s="58"/>
    </row>
    <row r="3412" spans="1:17">
      <c r="A3412"/>
      <c r="B3412"/>
      <c r="C3412"/>
      <c r="D3412"/>
      <c r="E3412"/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  <c r="Q3412" s="58"/>
    </row>
    <row r="3413" spans="1:17">
      <c r="A3413"/>
      <c r="B3413"/>
      <c r="C3413"/>
      <c r="D3413"/>
      <c r="E3413"/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  <c r="Q3413" s="58"/>
    </row>
    <row r="3414" spans="1:17">
      <c r="A3414"/>
      <c r="B3414"/>
      <c r="C3414"/>
      <c r="D3414"/>
      <c r="E3414"/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  <c r="Q3414" s="58"/>
    </row>
    <row r="3415" spans="1:17">
      <c r="A3415"/>
      <c r="B3415"/>
      <c r="C3415"/>
      <c r="D3415"/>
      <c r="E3415"/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  <c r="Q3415" s="58"/>
    </row>
    <row r="3416" spans="1:17">
      <c r="A3416"/>
      <c r="B3416"/>
      <c r="C3416"/>
      <c r="D3416"/>
      <c r="E3416"/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  <c r="Q3416" s="58"/>
    </row>
    <row r="3417" spans="1:17">
      <c r="A3417"/>
      <c r="B3417"/>
      <c r="C3417"/>
      <c r="D3417"/>
      <c r="E3417"/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  <c r="Q3417" s="58"/>
    </row>
    <row r="3418" spans="1:17">
      <c r="A3418"/>
      <c r="B3418"/>
      <c r="C3418"/>
      <c r="D3418"/>
      <c r="E3418"/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  <c r="Q3418" s="58"/>
    </row>
    <row r="3419" spans="1:17">
      <c r="A3419"/>
      <c r="B3419"/>
      <c r="C3419"/>
      <c r="D3419"/>
      <c r="E3419"/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  <c r="Q3419" s="58"/>
    </row>
    <row r="3420" spans="1:17">
      <c r="A3420"/>
      <c r="B3420"/>
      <c r="C3420"/>
      <c r="D3420"/>
      <c r="E3420"/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  <c r="Q3420" s="58"/>
    </row>
    <row r="3421" spans="1:17">
      <c r="A3421"/>
      <c r="B3421"/>
      <c r="C3421"/>
      <c r="D3421"/>
      <c r="E3421"/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  <c r="Q3421" s="58"/>
    </row>
  </sheetData>
  <mergeCells count="40">
    <mergeCell ref="A77:Q77"/>
    <mergeCell ref="A92:Q92"/>
    <mergeCell ref="A94:Q94"/>
    <mergeCell ref="A95:Q95"/>
    <mergeCell ref="J18:K18"/>
    <mergeCell ref="A78:Q78"/>
    <mergeCell ref="A80:Q80"/>
    <mergeCell ref="A85:Q85"/>
    <mergeCell ref="A86:Q86"/>
    <mergeCell ref="A88:Q88"/>
    <mergeCell ref="A91:Q91"/>
    <mergeCell ref="A64:Q64"/>
    <mergeCell ref="A65:Q65"/>
    <mergeCell ref="A69:Q69"/>
    <mergeCell ref="A70:Q70"/>
    <mergeCell ref="A72:Q72"/>
    <mergeCell ref="A57:I57"/>
    <mergeCell ref="J16:K16"/>
    <mergeCell ref="J17:K17"/>
    <mergeCell ref="A61:Q61"/>
    <mergeCell ref="A62:Q62"/>
    <mergeCell ref="A26:Q26"/>
    <mergeCell ref="A54:I54"/>
    <mergeCell ref="A55:I55"/>
    <mergeCell ref="A56:I56"/>
    <mergeCell ref="A22:A24"/>
    <mergeCell ref="C22:C24"/>
    <mergeCell ref="D22:D24"/>
    <mergeCell ref="E22:E24"/>
    <mergeCell ref="B22:B24"/>
    <mergeCell ref="F23:F24"/>
    <mergeCell ref="F22:I22"/>
    <mergeCell ref="G23:I23"/>
    <mergeCell ref="O22:O24"/>
    <mergeCell ref="N22:N24"/>
    <mergeCell ref="Q22:Q24"/>
    <mergeCell ref="J23:J24"/>
    <mergeCell ref="K23:M23"/>
    <mergeCell ref="J22:M22"/>
    <mergeCell ref="P22:P24"/>
  </mergeCells>
  <pageMargins left="0.23622047244094491" right="0" top="0.39370078740157483" bottom="0.39370078740157483" header="0.19685039370078741" footer="0.19685039370078741"/>
  <pageSetup paperSize="9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73</vt:i4>
      </vt:variant>
    </vt:vector>
  </HeadingPairs>
  <TitlesOfParts>
    <vt:vector size="89" baseType="lpstr">
      <vt:lpstr>ССР </vt:lpstr>
      <vt:lpstr>ОС 1 </vt:lpstr>
      <vt:lpstr>Тип 1</vt:lpstr>
      <vt:lpstr>ЭО тип 1</vt:lpstr>
      <vt:lpstr>ОС 2 </vt:lpstr>
      <vt:lpstr>Тип 2</vt:lpstr>
      <vt:lpstr>ЭО тип 2 </vt:lpstr>
      <vt:lpstr>ОС 3 </vt:lpstr>
      <vt:lpstr>Тип3</vt:lpstr>
      <vt:lpstr>ЭО тип 3</vt:lpstr>
      <vt:lpstr>ОС 4</vt:lpstr>
      <vt:lpstr>Тип 4 </vt:lpstr>
      <vt:lpstr>ЭО тип 4</vt:lpstr>
      <vt:lpstr>Туалет</vt:lpstr>
      <vt:lpstr>ОграждениеИволгинск</vt:lpstr>
      <vt:lpstr>Ограждение Гурульба</vt:lpstr>
      <vt:lpstr>'Ограждение Гурульба'!Constr</vt:lpstr>
      <vt:lpstr>ОграждениеИволгинск!Constr</vt:lpstr>
      <vt:lpstr>'Тип 1'!Constr</vt:lpstr>
      <vt:lpstr>'Тип 2'!Constr</vt:lpstr>
      <vt:lpstr>'Тип 4 '!Constr</vt:lpstr>
      <vt:lpstr>Тип3!Constr</vt:lpstr>
      <vt:lpstr>Туалет!Constr</vt:lpstr>
      <vt:lpstr>'ЭО тип 1'!Constr</vt:lpstr>
      <vt:lpstr>'ЭО тип 2 '!Constr</vt:lpstr>
      <vt:lpstr>'ЭО тип 3'!Constr</vt:lpstr>
      <vt:lpstr>'ЭО тип 4'!Constr</vt:lpstr>
      <vt:lpstr>'Ограждение Гурульба'!FOT</vt:lpstr>
      <vt:lpstr>ОграждениеИволгинск!FOT</vt:lpstr>
      <vt:lpstr>'Тип 1'!FOT</vt:lpstr>
      <vt:lpstr>'Тип 2'!FOT</vt:lpstr>
      <vt:lpstr>'Тип 4 '!FOT</vt:lpstr>
      <vt:lpstr>Тип3!FOT</vt:lpstr>
      <vt:lpstr>Туалет!FOT</vt:lpstr>
      <vt:lpstr>'ЭО тип 1'!FOT</vt:lpstr>
      <vt:lpstr>'ЭО тип 2 '!FOT</vt:lpstr>
      <vt:lpstr>'ЭО тип 3'!FOT</vt:lpstr>
      <vt:lpstr>'ЭО тип 4'!FOT</vt:lpstr>
      <vt:lpstr>'Ограждение Гурульба'!Ind</vt:lpstr>
      <vt:lpstr>ОграждениеИволгинск!Ind</vt:lpstr>
      <vt:lpstr>'Тип 1'!Ind</vt:lpstr>
      <vt:lpstr>'Тип 2'!Ind</vt:lpstr>
      <vt:lpstr>'Тип 4 '!Ind</vt:lpstr>
      <vt:lpstr>Тип3!Ind</vt:lpstr>
      <vt:lpstr>Туалет!Ind</vt:lpstr>
      <vt:lpstr>'ЭО тип 1'!Ind</vt:lpstr>
      <vt:lpstr>'ЭО тип 2 '!Ind</vt:lpstr>
      <vt:lpstr>'ЭО тип 3'!Ind</vt:lpstr>
      <vt:lpstr>'ЭО тип 4'!Ind</vt:lpstr>
      <vt:lpstr>'Ограждение Гурульба'!Obj</vt:lpstr>
      <vt:lpstr>'Тип 1'!Obj</vt:lpstr>
      <vt:lpstr>'Тип 2'!Obj</vt:lpstr>
      <vt:lpstr>'Тип 4 '!Obj</vt:lpstr>
      <vt:lpstr>Тип3!Obj</vt:lpstr>
      <vt:lpstr>Туалет!Obj</vt:lpstr>
      <vt:lpstr>'Ограждение Гурульба'!Obosn</vt:lpstr>
      <vt:lpstr>ОграждениеИволгинск!Obosn</vt:lpstr>
      <vt:lpstr>'Тип 1'!Obosn</vt:lpstr>
      <vt:lpstr>'Тип 2'!Obosn</vt:lpstr>
      <vt:lpstr>'Тип 4 '!Obosn</vt:lpstr>
      <vt:lpstr>Тип3!Obosn</vt:lpstr>
      <vt:lpstr>Туалет!Obosn</vt:lpstr>
      <vt:lpstr>'ЭО тип 1'!Obosn</vt:lpstr>
      <vt:lpstr>'ЭО тип 2 '!Obosn</vt:lpstr>
      <vt:lpstr>'ЭО тип 3'!Obosn</vt:lpstr>
      <vt:lpstr>'ЭО тип 4'!Obosn</vt:lpstr>
      <vt:lpstr>'Ограждение Гурульба'!SmPr</vt:lpstr>
      <vt:lpstr>ОграждениеИволгинск!SmPr</vt:lpstr>
      <vt:lpstr>'Тип 1'!SmPr</vt:lpstr>
      <vt:lpstr>'Тип 2'!SmPr</vt:lpstr>
      <vt:lpstr>'Тип 4 '!SmPr</vt:lpstr>
      <vt:lpstr>Тип3!SmPr</vt:lpstr>
      <vt:lpstr>Туалет!SmPr</vt:lpstr>
      <vt:lpstr>'ЭО тип 1'!SmPr</vt:lpstr>
      <vt:lpstr>'ЭО тип 2 '!SmPr</vt:lpstr>
      <vt:lpstr>'ЭО тип 3'!SmPr</vt:lpstr>
      <vt:lpstr>'ЭО тип 4'!SmPr</vt:lpstr>
      <vt:lpstr>'Ограждение Гурульба'!Заголовки_для_печати</vt:lpstr>
      <vt:lpstr>ОграждениеИволгинск!Заголовки_для_печати</vt:lpstr>
      <vt:lpstr>'ССР '!Заголовки_для_печати</vt:lpstr>
      <vt:lpstr>'Тип 1'!Заголовки_для_печати</vt:lpstr>
      <vt:lpstr>'Тип 2'!Заголовки_для_печати</vt:lpstr>
      <vt:lpstr>'Тип 4 '!Заголовки_для_печати</vt:lpstr>
      <vt:lpstr>Тип3!Заголовки_для_печати</vt:lpstr>
      <vt:lpstr>Туалет!Заголовки_для_печати</vt:lpstr>
      <vt:lpstr>'ЭО тип 1'!Заголовки_для_печати</vt:lpstr>
      <vt:lpstr>'ЭО тип 2 '!Заголовки_для_печати</vt:lpstr>
      <vt:lpstr>'ЭО тип 3'!Заголовки_для_печати</vt:lpstr>
      <vt:lpstr>'ЭО тип 4'!Заголовки_для_печати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2011-09-19T11:30:43Z</cp:lastPrinted>
  <dcterms:created xsi:type="dcterms:W3CDTF">2011-05-15T04:56:21Z</dcterms:created>
  <dcterms:modified xsi:type="dcterms:W3CDTF">2013-03-17T09:40:55Z</dcterms:modified>
</cp:coreProperties>
</file>